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720" windowHeight="12045" activeTab="0"/>
  </bookViews>
  <sheets>
    <sheet name="가문레벨" sheetId="1" r:id="rId1"/>
    <sheet name="Sheet1" sheetId="2" r:id="rId2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<sst xmlns="http://schemas.openxmlformats.org/spreadsheetml/2006/main" count="136" uniqueCount="44">
  <si>
    <t>레벨</t>
  </si>
  <si>
    <t>배럭</t>
  </si>
  <si>
    <t>1슬롯</t>
  </si>
  <si>
    <t>2슬롯</t>
  </si>
  <si>
    <t>3슬롯</t>
  </si>
  <si>
    <t>4슬롯</t>
  </si>
  <si>
    <t>5슬롯</t>
  </si>
  <si>
    <t>6슬롯</t>
  </si>
  <si>
    <t>7슬롯</t>
  </si>
  <si>
    <t>8슬롯</t>
  </si>
  <si>
    <t>9슬롯</t>
  </si>
  <si>
    <t>가문레벨</t>
  </si>
  <si>
    <t>레벨업경험치</t>
  </si>
  <si>
    <t>누적경험치</t>
  </si>
  <si>
    <t>레벨</t>
  </si>
  <si>
    <t>경험치</t>
  </si>
  <si>
    <t>20%증가</t>
  </si>
  <si>
    <t>중복</t>
  </si>
  <si>
    <t>총경험치</t>
  </si>
  <si>
    <t>현재가렙</t>
  </si>
  <si>
    <t>가렙업필요경험치</t>
  </si>
  <si>
    <t>메모</t>
  </si>
  <si>
    <t>100/베테각</t>
  </si>
  <si>
    <t>베테10렙100%/익스각</t>
  </si>
  <si>
    <t>익스10렙100%/마각</t>
  </si>
  <si>
    <t>마스터10렙100%</t>
  </si>
  <si>
    <t>%</t>
  </si>
  <si>
    <t>잇지</t>
  </si>
  <si>
    <t>끌로드</t>
  </si>
  <si>
    <t>알레</t>
  </si>
  <si>
    <t>스카</t>
  </si>
  <si>
    <t>워록</t>
  </si>
  <si>
    <t>하마10렙100%</t>
  </si>
  <si>
    <t>케릭명 입력</t>
  </si>
  <si>
    <t>케릭레벨 입력</t>
  </si>
  <si>
    <t>중복케릭인 경우에는 레벨 낮은 케릭에 입력</t>
  </si>
  <si>
    <t>익스스탠스 등 기타 내용 입력용</t>
  </si>
  <si>
    <t>1차 필수 요소는 '레벨', 
2차 필수요소는 중복 케릭의 경우에는 '중복'이라고 입력해야합니다.</t>
  </si>
  <si>
    <t>중복 예제</t>
  </si>
  <si>
    <t>1. 남자, 여자 파이터 각각 생성시에는 중복 미입력</t>
  </si>
  <si>
    <t>2. 남자, 남자 파이터 일경우에는 레벨 낮은 남자파이터에 중복 입력</t>
  </si>
  <si>
    <t xml:space="preserve">  &gt;같은 남자 파이터 2케릭인경우에는 
    1케릭만 20%추가 경험치 받고 
    나머지 한케릭은 원래 경험치를 받음</t>
  </si>
  <si>
    <t>*차후 배럭 증량될 경우를 대비해서 22배럭 기준으로 늘려놓았습니다.</t>
  </si>
  <si>
    <t>*사용법* 
레벨만 입력해도 자동 계산
(심하진 않지만 오차가 있으니 대략적으로 참고하세요)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</si>
</sst>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  <numFmt numFmtId="182" formatCode="[$-412]AM/PM\ h:mm:ss"/>
    <numFmt numFmtId="183" formatCode="_-* #,##0.0_-;\-* #,##0.0_-;_-* &quot;-&quot;?_-;_-@_-"/>
    <numFmt numFmtId="184" formatCode="#,##0_ "/>
    <numFmt numFmtId="185" formatCode="000\-000"/>
    <numFmt numFmtId="186" formatCode="mm&quot;월&quot;\ dd&quot;일&quot;"/>
    <numFmt numFmtId="187" formatCode="0;[Red]0"/>
    <numFmt numFmtId="188" formatCode="m&quot;/&quot;d;@"/>
    <numFmt numFmtId="189" formatCode="mmm/yyyy"/>
    <numFmt numFmtId="190" formatCode="#,##0_);[Red]\(#,##0\)"/>
    <numFmt numFmtId="191" formatCode="&quot;₩&quot;#,##0"/>
    <numFmt numFmtId="192" formatCode="#,##0.00;[Red]#,##0.00"/>
    <numFmt numFmtId="193" formatCode="#,##0.00_);[Red]\(#,##0.00\)"/>
    <numFmt numFmtId="194" formatCode="#,##0.0;[Red]#,##0.0"/>
    <numFmt numFmtId="195" formatCode="0_ "/>
  </numFmts>
  <fonts count="53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돋움"/>
      <family val="3"/>
    </font>
    <font>
      <b/>
      <sz val="10"/>
      <name val="돋움"/>
      <family val="3"/>
    </font>
    <font>
      <sz val="8"/>
      <color indexed="8"/>
      <name val="맑은 고딕"/>
      <family val="3"/>
    </font>
    <font>
      <sz val="8"/>
      <name val="맑은 고딕"/>
      <family val="3"/>
    </font>
    <font>
      <sz val="8"/>
      <color indexed="10"/>
      <name val="맑은 고딕"/>
      <family val="3"/>
    </font>
    <font>
      <sz val="8"/>
      <color indexed="30"/>
      <name val="맑은 고딕"/>
      <family val="3"/>
    </font>
    <font>
      <sz val="7.5"/>
      <name val="맑은 고딕"/>
      <family val="3"/>
    </font>
    <font>
      <b/>
      <sz val="7.5"/>
      <name val="맑은 고딕"/>
      <family val="3"/>
    </font>
    <font>
      <sz val="7.5"/>
      <color indexed="10"/>
      <name val="맑은 고딕"/>
      <family val="3"/>
    </font>
    <font>
      <b/>
      <sz val="9"/>
      <name val="맑은 고딕"/>
      <family val="3"/>
    </font>
    <font>
      <i/>
      <sz val="7.5"/>
      <name val="맑은 고딕"/>
      <family val="3"/>
    </font>
    <font>
      <b/>
      <sz val="8"/>
      <color indexed="8"/>
      <name val="맑은 고딕"/>
      <family val="3"/>
    </font>
    <font>
      <b/>
      <sz val="8.5"/>
      <name val="맑은 고딕"/>
      <family val="3"/>
    </font>
    <font>
      <b/>
      <sz val="8.5"/>
      <color indexed="8"/>
      <name val="맑은 고딕"/>
      <family val="3"/>
    </font>
    <font>
      <b/>
      <sz val="8"/>
      <color indexed="9"/>
      <name val="맑은 고딕"/>
      <family val="3"/>
    </font>
    <font>
      <sz val="8"/>
      <color indexed="9"/>
      <name val="맑은 고딕"/>
      <family val="3"/>
    </font>
    <font>
      <b/>
      <sz val="8"/>
      <color indexed="10"/>
      <name val="맑은 고딕"/>
      <family val="3"/>
    </font>
    <font>
      <sz val="8"/>
      <color indexed="8"/>
      <name val="Calibri"/>
      <family val="3"/>
    </font>
    <font>
      <sz val="8"/>
      <name val="Calibri"/>
      <family val="3"/>
    </font>
    <font>
      <sz val="8"/>
      <color indexed="10"/>
      <name val="Calibri"/>
      <family val="3"/>
    </font>
    <font>
      <sz val="8"/>
      <color indexed="30"/>
      <name val="Calibri"/>
      <family val="3"/>
    </font>
    <font>
      <sz val="7.5"/>
      <name val="Calibri"/>
      <family val="3"/>
    </font>
    <font>
      <b/>
      <sz val="7.5"/>
      <name val="Calibri"/>
      <family val="3"/>
    </font>
    <font>
      <sz val="7.5"/>
      <color rgb="FFFF0000"/>
      <name val="Calibri"/>
      <family val="3"/>
    </font>
    <font>
      <b/>
      <sz val="9"/>
      <name val="Calibri"/>
      <family val="3"/>
    </font>
    <font>
      <i/>
      <sz val="7.5"/>
      <name val="Calibri"/>
      <family val="3"/>
    </font>
    <font>
      <b/>
      <sz val="8"/>
      <color indexed="8"/>
      <name val="Calibri"/>
      <family val="3"/>
    </font>
    <font>
      <b/>
      <sz val="8.5"/>
      <name val="Calibri"/>
      <family val="3"/>
    </font>
    <font>
      <b/>
      <sz val="8.5"/>
      <color indexed="8"/>
      <name val="Calibri"/>
      <family val="3"/>
    </font>
    <font>
      <b/>
      <sz val="8"/>
      <color theme="0"/>
      <name val="Calibri"/>
      <family val="3"/>
    </font>
    <font>
      <b/>
      <sz val="8"/>
      <color rgb="FFFF0000"/>
      <name val="Calibri"/>
      <family val="3"/>
    </font>
    <font>
      <sz val="8"/>
      <color theme="0"/>
      <name val="Calibr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/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DotDot">
        <color indexed="8"/>
      </left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>
        <color indexed="8"/>
      </right>
      <top style="thin"/>
      <bottom style="thin"/>
    </border>
    <border>
      <left style="dotted">
        <color indexed="8"/>
      </left>
      <right style="thin"/>
      <top style="thin"/>
      <bottom style="thin"/>
    </border>
    <border>
      <left>
        <color indexed="63"/>
      </left>
      <right style="dotted">
        <color indexed="8"/>
      </right>
      <top>
        <color indexed="63"/>
      </top>
      <bottom/>
    </border>
    <border>
      <left style="dotted">
        <color indexed="8"/>
      </left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/>
      <bottom/>
    </border>
    <border>
      <left>
        <color indexed="63"/>
      </left>
      <right style="dashDotDot">
        <color indexed="8"/>
      </right>
      <top>
        <color indexed="63"/>
      </top>
      <bottom>
        <color indexed="63"/>
      </bottom>
    </border>
    <border>
      <left style="thin"/>
      <right style="dashDotDot">
        <color indexed="8"/>
      </right>
      <top>
        <color indexed="63"/>
      </top>
      <bottom>
        <color indexed="63"/>
      </bottom>
    </border>
    <border>
      <left style="dashDotDot">
        <color indexed="8"/>
      </left>
      <right>
        <color indexed="63"/>
      </right>
      <top/>
      <bottom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ashDotDot">
        <color indexed="8"/>
      </left>
      <right>
        <color indexed="63"/>
      </right>
      <top>
        <color indexed="63"/>
      </top>
      <bottom style="thin"/>
    </border>
    <border>
      <left style="dashDotDot">
        <color indexed="8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>
        <color indexed="8"/>
      </left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4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184" fontId="21" fillId="0" borderId="0" xfId="0" applyNumberFormat="1" applyFont="1" applyAlignment="1">
      <alignment vertical="center"/>
    </xf>
    <xf numFmtId="184" fontId="22" fillId="0" borderId="0" xfId="0" applyNumberFormat="1" applyFont="1" applyAlignment="1">
      <alignment vertical="center"/>
    </xf>
    <xf numFmtId="176" fontId="38" fillId="24" borderId="0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0" xfId="0" applyNumberFormat="1" applyFont="1" applyFill="1" applyAlignment="1">
      <alignment vertical="center"/>
    </xf>
    <xf numFmtId="176" fontId="38" fillId="0" borderId="10" xfId="0" applyNumberFormat="1" applyFont="1" applyFill="1" applyBorder="1" applyAlignment="1">
      <alignment horizontal="center" vertical="center"/>
    </xf>
    <xf numFmtId="176" fontId="38" fillId="0" borderId="11" xfId="0" applyNumberFormat="1" applyFont="1" applyFill="1" applyBorder="1" applyAlignment="1">
      <alignment horizontal="center" vertical="center"/>
    </xf>
    <xf numFmtId="176" fontId="38" fillId="0" borderId="12" xfId="0" applyNumberFormat="1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40" fillId="0" borderId="0" xfId="0" applyNumberFormat="1" applyFont="1" applyFill="1" applyAlignment="1">
      <alignment vertical="center"/>
    </xf>
    <xf numFmtId="176" fontId="38" fillId="0" borderId="0" xfId="0" applyNumberFormat="1" applyFont="1" applyFill="1" applyAlignment="1">
      <alignment vertical="center"/>
    </xf>
    <xf numFmtId="176" fontId="38" fillId="0" borderId="15" xfId="0" applyNumberFormat="1" applyFont="1" applyFill="1" applyBorder="1" applyAlignment="1">
      <alignment horizontal="center" vertical="center"/>
    </xf>
    <xf numFmtId="176" fontId="38" fillId="0" borderId="16" xfId="0" applyNumberFormat="1" applyFont="1" applyFill="1" applyBorder="1" applyAlignment="1">
      <alignment horizontal="center" vertical="center"/>
    </xf>
    <xf numFmtId="176" fontId="38" fillId="0" borderId="17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Border="1" applyAlignment="1">
      <alignment horizontal="center" vertical="center"/>
    </xf>
    <xf numFmtId="176" fontId="38" fillId="7" borderId="17" xfId="0" applyNumberFormat="1" applyFont="1" applyFill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horizontal="center" vertical="center"/>
    </xf>
    <xf numFmtId="176" fontId="39" fillId="0" borderId="19" xfId="0" applyNumberFormat="1" applyFont="1" applyFill="1" applyBorder="1" applyAlignment="1">
      <alignment horizontal="center" vertical="center"/>
    </xf>
    <xf numFmtId="176" fontId="38" fillId="0" borderId="20" xfId="0" applyNumberFormat="1" applyFont="1" applyFill="1" applyBorder="1" applyAlignment="1">
      <alignment vertical="center"/>
    </xf>
    <xf numFmtId="176" fontId="38" fillId="0" borderId="21" xfId="0" applyNumberFormat="1" applyFont="1" applyFill="1" applyBorder="1" applyAlignment="1">
      <alignment vertical="center"/>
    </xf>
    <xf numFmtId="176" fontId="38" fillId="0" borderId="22" xfId="0" applyNumberFormat="1" applyFont="1" applyFill="1" applyBorder="1" applyAlignment="1">
      <alignment vertical="center"/>
    </xf>
    <xf numFmtId="176" fontId="39" fillId="0" borderId="0" xfId="0" applyNumberFormat="1" applyFont="1" applyFill="1" applyBorder="1" applyAlignment="1">
      <alignment horizontal="center" vertical="center"/>
    </xf>
    <xf numFmtId="176" fontId="38" fillId="0" borderId="23" xfId="0" applyNumberFormat="1" applyFont="1" applyFill="1" applyBorder="1" applyAlignment="1">
      <alignment vertical="center"/>
    </xf>
    <xf numFmtId="176" fontId="38" fillId="0" borderId="24" xfId="0" applyNumberFormat="1" applyFont="1" applyFill="1" applyBorder="1" applyAlignment="1">
      <alignment vertical="center"/>
    </xf>
    <xf numFmtId="176" fontId="41" fillId="0" borderId="25" xfId="0" applyNumberFormat="1" applyFont="1" applyFill="1" applyBorder="1" applyAlignment="1">
      <alignment horizontal="center" vertical="center"/>
    </xf>
    <xf numFmtId="176" fontId="38" fillId="0" borderId="26" xfId="0" applyNumberFormat="1" applyFont="1" applyFill="1" applyBorder="1" applyAlignment="1">
      <alignment vertical="center"/>
    </xf>
    <xf numFmtId="176" fontId="41" fillId="0" borderId="24" xfId="0" applyNumberFormat="1" applyFont="1" applyFill="1" applyBorder="1" applyAlignment="1">
      <alignment horizontal="center" vertical="center"/>
    </xf>
    <xf numFmtId="176" fontId="39" fillId="7" borderId="0" xfId="0" applyNumberFormat="1" applyFont="1" applyFill="1" applyBorder="1" applyAlignment="1">
      <alignment vertical="center"/>
    </xf>
    <xf numFmtId="176" fontId="39" fillId="8" borderId="0" xfId="0" applyNumberFormat="1" applyFont="1" applyFill="1" applyBorder="1" applyAlignment="1">
      <alignment vertical="center"/>
    </xf>
    <xf numFmtId="176" fontId="39" fillId="5" borderId="0" xfId="0" applyNumberFormat="1" applyFont="1" applyFill="1" applyBorder="1" applyAlignment="1">
      <alignment vertical="center"/>
    </xf>
    <xf numFmtId="176" fontId="39" fillId="3" borderId="0" xfId="0" applyNumberFormat="1" applyFont="1" applyFill="1" applyBorder="1" applyAlignment="1">
      <alignment vertical="center"/>
    </xf>
    <xf numFmtId="176" fontId="39" fillId="0" borderId="17" xfId="0" applyNumberFormat="1" applyFont="1" applyFill="1" applyBorder="1" applyAlignment="1">
      <alignment vertical="center"/>
    </xf>
    <xf numFmtId="176" fontId="39" fillId="0" borderId="27" xfId="0" applyNumberFormat="1" applyFont="1" applyFill="1" applyBorder="1" applyAlignment="1">
      <alignment horizontal="center" vertical="center"/>
    </xf>
    <xf numFmtId="176" fontId="40" fillId="0" borderId="17" xfId="0" applyNumberFormat="1" applyFont="1" applyFill="1" applyBorder="1" applyAlignment="1">
      <alignment horizontal="center" vertical="center"/>
    </xf>
    <xf numFmtId="176" fontId="38" fillId="0" borderId="28" xfId="0" applyNumberFormat="1" applyFont="1" applyFill="1" applyBorder="1" applyAlignment="1">
      <alignment horizontal="center" vertical="center"/>
    </xf>
    <xf numFmtId="176" fontId="38" fillId="0" borderId="29" xfId="0" applyNumberFormat="1" applyFont="1" applyFill="1" applyBorder="1" applyAlignment="1">
      <alignment horizontal="center" vertical="center"/>
    </xf>
    <xf numFmtId="176" fontId="38" fillId="0" borderId="30" xfId="0" applyNumberFormat="1" applyFont="1" applyFill="1" applyBorder="1" applyAlignment="1">
      <alignment vertical="center"/>
    </xf>
    <xf numFmtId="176" fontId="38" fillId="0" borderId="31" xfId="0" applyNumberFormat="1" applyFont="1" applyFill="1" applyBorder="1" applyAlignment="1">
      <alignment vertical="center"/>
    </xf>
    <xf numFmtId="176" fontId="38" fillId="0" borderId="18" xfId="0" applyNumberFormat="1" applyFont="1" applyFill="1" applyBorder="1" applyAlignment="1">
      <alignment horizontal="center" vertical="center"/>
    </xf>
    <xf numFmtId="176" fontId="38" fillId="0" borderId="19" xfId="0" applyNumberFormat="1" applyFont="1" applyFill="1" applyBorder="1" applyAlignment="1">
      <alignment horizontal="center" vertical="center"/>
    </xf>
    <xf numFmtId="176" fontId="38" fillId="0" borderId="32" xfId="0" applyNumberFormat="1" applyFont="1" applyFill="1" applyBorder="1" applyAlignment="1">
      <alignment horizontal="center" vertical="center"/>
    </xf>
    <xf numFmtId="176" fontId="39" fillId="0" borderId="18" xfId="0" applyNumberFormat="1" applyFont="1" applyFill="1" applyBorder="1" applyAlignment="1">
      <alignment vertical="center"/>
    </xf>
    <xf numFmtId="176" fontId="38" fillId="0" borderId="33" xfId="0" applyNumberFormat="1" applyFont="1" applyFill="1" applyBorder="1" applyAlignment="1">
      <alignment horizontal="center" vertical="center"/>
    </xf>
    <xf numFmtId="176" fontId="38" fillId="0" borderId="34" xfId="0" applyNumberFormat="1" applyFont="1" applyFill="1" applyBorder="1" applyAlignment="1">
      <alignment vertical="center"/>
    </xf>
    <xf numFmtId="176" fontId="38" fillId="0" borderId="35" xfId="0" applyNumberFormat="1" applyFont="1" applyFill="1" applyBorder="1" applyAlignment="1">
      <alignment vertical="center"/>
    </xf>
    <xf numFmtId="176" fontId="41" fillId="0" borderId="36" xfId="0" applyNumberFormat="1" applyFont="1" applyFill="1" applyBorder="1" applyAlignment="1">
      <alignment horizontal="center" vertical="center"/>
    </xf>
    <xf numFmtId="176" fontId="42" fillId="24" borderId="0" xfId="0" applyNumberFormat="1" applyFont="1" applyFill="1" applyBorder="1" applyAlignment="1">
      <alignment vertical="center"/>
    </xf>
    <xf numFmtId="176" fontId="42" fillId="24" borderId="0" xfId="0" applyNumberFormat="1" applyFont="1" applyFill="1" applyAlignment="1">
      <alignment vertical="center"/>
    </xf>
    <xf numFmtId="176" fontId="43" fillId="24" borderId="0" xfId="0" applyNumberFormat="1" applyFont="1" applyFill="1" applyAlignment="1">
      <alignment vertical="center"/>
    </xf>
    <xf numFmtId="176" fontId="44" fillId="24" borderId="0" xfId="0" applyNumberFormat="1" applyFont="1" applyFill="1" applyAlignment="1">
      <alignment vertical="center"/>
    </xf>
    <xf numFmtId="176" fontId="45" fillId="24" borderId="0" xfId="0" applyNumberFormat="1" applyFont="1" applyFill="1" applyAlignment="1">
      <alignment horizontal="left" vertical="center" wrapText="1"/>
    </xf>
    <xf numFmtId="176" fontId="43" fillId="24" borderId="0" xfId="0" applyNumberFormat="1" applyFont="1" applyFill="1" applyBorder="1" applyAlignment="1">
      <alignment horizontal="left" vertical="center" wrapText="1"/>
    </xf>
    <xf numFmtId="176" fontId="46" fillId="24" borderId="0" xfId="0" applyNumberFormat="1" applyFont="1" applyFill="1" applyBorder="1" applyAlignment="1">
      <alignment horizontal="left" vertical="center" wrapText="1"/>
    </xf>
    <xf numFmtId="176" fontId="47" fillId="24" borderId="0" xfId="0" applyNumberFormat="1" applyFont="1" applyFill="1" applyAlignment="1">
      <alignment vertical="center"/>
    </xf>
    <xf numFmtId="176" fontId="39" fillId="24" borderId="0" xfId="0" applyNumberFormat="1" applyFont="1" applyFill="1" applyBorder="1" applyAlignment="1">
      <alignment vertical="center"/>
    </xf>
    <xf numFmtId="176" fontId="39" fillId="24" borderId="0" xfId="0" applyNumberFormat="1" applyFont="1" applyFill="1" applyAlignment="1">
      <alignment vertical="center"/>
    </xf>
    <xf numFmtId="176" fontId="39" fillId="24" borderId="25" xfId="0" applyNumberFormat="1" applyFont="1" applyFill="1" applyBorder="1" applyAlignment="1">
      <alignment vertical="center"/>
    </xf>
    <xf numFmtId="176" fontId="39" fillId="0" borderId="37" xfId="0" applyNumberFormat="1" applyFont="1" applyFill="1" applyBorder="1" applyAlignment="1" applyProtection="1">
      <alignment horizontal="center" vertical="center"/>
      <protection locked="0"/>
    </xf>
    <xf numFmtId="176" fontId="39" fillId="0" borderId="38" xfId="0" applyNumberFormat="1" applyFont="1" applyFill="1" applyBorder="1" applyAlignment="1" applyProtection="1">
      <alignment horizontal="center" vertical="center"/>
      <protection locked="0"/>
    </xf>
    <xf numFmtId="176" fontId="39" fillId="0" borderId="39" xfId="0" applyNumberFormat="1" applyFont="1" applyFill="1" applyBorder="1" applyAlignment="1" applyProtection="1">
      <alignment horizontal="center" vertical="center"/>
      <protection locked="0"/>
    </xf>
    <xf numFmtId="176" fontId="39" fillId="0" borderId="40" xfId="0" applyNumberFormat="1" applyFont="1" applyFill="1" applyBorder="1" applyAlignment="1" applyProtection="1">
      <alignment horizontal="center" vertical="center"/>
      <protection locked="0"/>
    </xf>
    <xf numFmtId="176" fontId="39" fillId="0" borderId="41" xfId="0" applyNumberFormat="1" applyFont="1" applyFill="1" applyBorder="1" applyAlignment="1" applyProtection="1">
      <alignment horizontal="center" vertical="center"/>
      <protection locked="0"/>
    </xf>
    <xf numFmtId="176" fontId="39" fillId="0" borderId="42" xfId="0" applyNumberFormat="1" applyFont="1" applyFill="1" applyBorder="1" applyAlignment="1" applyProtection="1">
      <alignment horizontal="center" vertical="center"/>
      <protection locked="0"/>
    </xf>
    <xf numFmtId="176" fontId="39" fillId="0" borderId="43" xfId="0" applyNumberFormat="1" applyFont="1" applyFill="1" applyBorder="1" applyAlignment="1" applyProtection="1">
      <alignment horizontal="center" vertical="center"/>
      <protection locked="0"/>
    </xf>
    <xf numFmtId="176" fontId="48" fillId="0" borderId="44" xfId="0" applyNumberFormat="1" applyFont="1" applyFill="1" applyBorder="1" applyAlignment="1">
      <alignment horizontal="center" vertical="center"/>
    </xf>
    <xf numFmtId="176" fontId="49" fillId="7" borderId="45" xfId="0" applyNumberFormat="1" applyFont="1" applyFill="1" applyBorder="1" applyAlignment="1">
      <alignment horizontal="center" vertical="center"/>
    </xf>
    <xf numFmtId="176" fontId="49" fillId="0" borderId="45" xfId="0" applyNumberFormat="1" applyFont="1" applyFill="1" applyBorder="1" applyAlignment="1">
      <alignment horizontal="center" vertical="center"/>
    </xf>
    <xf numFmtId="176" fontId="49" fillId="4" borderId="45" xfId="0" applyNumberFormat="1" applyFont="1" applyFill="1" applyBorder="1" applyAlignment="1">
      <alignment horizontal="center" vertical="center"/>
    </xf>
    <xf numFmtId="176" fontId="48" fillId="0" borderId="46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Border="1" applyAlignment="1">
      <alignment vertical="center"/>
    </xf>
    <xf numFmtId="176" fontId="38" fillId="25" borderId="0" xfId="0" applyNumberFormat="1" applyFont="1" applyFill="1" applyBorder="1" applyAlignment="1" applyProtection="1">
      <alignment horizontal="center" vertical="center"/>
      <protection locked="0"/>
    </xf>
    <xf numFmtId="176" fontId="38" fillId="25" borderId="47" xfId="0" applyNumberFormat="1" applyFont="1" applyFill="1" applyBorder="1" applyAlignment="1" applyProtection="1">
      <alignment horizontal="center" vertical="center"/>
      <protection locked="0"/>
    </xf>
    <xf numFmtId="176" fontId="38" fillId="25" borderId="48" xfId="0" applyNumberFormat="1" applyFont="1" applyFill="1" applyBorder="1" applyAlignment="1" applyProtection="1">
      <alignment horizontal="center" vertical="center"/>
      <protection locked="0"/>
    </xf>
    <xf numFmtId="176" fontId="38" fillId="0" borderId="0" xfId="0" applyNumberFormat="1" applyFont="1" applyFill="1" applyBorder="1" applyAlignment="1" applyProtection="1">
      <alignment horizontal="center" vertical="center"/>
      <protection locked="0"/>
    </xf>
    <xf numFmtId="176" fontId="38" fillId="0" borderId="47" xfId="0" applyNumberFormat="1" applyFont="1" applyFill="1" applyBorder="1" applyAlignment="1" applyProtection="1">
      <alignment horizontal="center" vertical="center"/>
      <protection locked="0"/>
    </xf>
    <xf numFmtId="176" fontId="38" fillId="0" borderId="48" xfId="0" applyNumberFormat="1" applyFont="1" applyFill="1" applyBorder="1" applyAlignment="1" applyProtection="1">
      <alignment horizontal="center" vertical="center"/>
      <protection locked="0"/>
    </xf>
    <xf numFmtId="176" fontId="38" fillId="4" borderId="0" xfId="0" applyNumberFormat="1" applyFont="1" applyFill="1" applyBorder="1" applyAlignment="1">
      <alignment horizontal="center" vertical="center"/>
    </xf>
    <xf numFmtId="176" fontId="38" fillId="4" borderId="47" xfId="0" applyNumberFormat="1" applyFont="1" applyFill="1" applyBorder="1" applyAlignment="1">
      <alignment horizontal="center" vertical="center"/>
    </xf>
    <xf numFmtId="176" fontId="38" fillId="4" borderId="48" xfId="0" applyNumberFormat="1" applyFont="1" applyFill="1" applyBorder="1" applyAlignment="1">
      <alignment horizontal="center" vertical="center"/>
    </xf>
    <xf numFmtId="176" fontId="50" fillId="24" borderId="0" xfId="0" applyNumberFormat="1" applyFont="1" applyFill="1" applyBorder="1" applyAlignment="1">
      <alignment vertical="center"/>
    </xf>
    <xf numFmtId="176" fontId="51" fillId="24" borderId="49" xfId="0" applyNumberFormat="1" applyFont="1" applyFill="1" applyBorder="1" applyAlignment="1">
      <alignment vertical="center"/>
    </xf>
    <xf numFmtId="176" fontId="47" fillId="24" borderId="50" xfId="0" applyNumberFormat="1" applyFont="1" applyFill="1" applyBorder="1" applyAlignment="1">
      <alignment vertical="center"/>
    </xf>
    <xf numFmtId="176" fontId="47" fillId="24" borderId="51" xfId="0" applyNumberFormat="1" applyFont="1" applyFill="1" applyBorder="1" applyAlignment="1">
      <alignment vertical="center"/>
    </xf>
    <xf numFmtId="176" fontId="49" fillId="0" borderId="52" xfId="0" applyNumberFormat="1" applyFont="1" applyFill="1" applyBorder="1" applyAlignment="1">
      <alignment horizontal="center" vertical="center"/>
    </xf>
    <xf numFmtId="176" fontId="47" fillId="0" borderId="53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50" xfId="0" applyNumberFormat="1" applyFont="1" applyFill="1" applyBorder="1" applyAlignment="1">
      <alignment horizontal="center" vertical="center"/>
    </xf>
    <xf numFmtId="176" fontId="38" fillId="0" borderId="55" xfId="0" applyNumberFormat="1" applyFont="1" applyFill="1" applyBorder="1" applyAlignment="1">
      <alignment vertical="center"/>
    </xf>
    <xf numFmtId="176" fontId="38" fillId="0" borderId="25" xfId="0" applyNumberFormat="1" applyFont="1" applyFill="1" applyBorder="1" applyAlignment="1">
      <alignment horizontal="center" vertical="center"/>
    </xf>
    <xf numFmtId="176" fontId="38" fillId="0" borderId="0" xfId="0" applyNumberFormat="1" applyFont="1" applyFill="1" applyAlignment="1">
      <alignment horizontal="center" vertical="center"/>
    </xf>
    <xf numFmtId="176" fontId="52" fillId="24" borderId="0" xfId="0" applyNumberFormat="1" applyFont="1" applyFill="1" applyBorder="1" applyAlignment="1">
      <alignment horizontal="center" vertical="center"/>
    </xf>
    <xf numFmtId="176" fontId="43" fillId="24" borderId="0" xfId="0" applyNumberFormat="1" applyFont="1" applyFill="1" applyBorder="1" applyAlignment="1">
      <alignment horizontal="left" vertical="center" wrapText="1"/>
    </xf>
    <xf numFmtId="176" fontId="46" fillId="24" borderId="0" xfId="0" applyNumberFormat="1" applyFont="1" applyFill="1" applyBorder="1" applyAlignment="1">
      <alignment horizontal="left" vertical="center" wrapText="1"/>
    </xf>
    <xf numFmtId="176" fontId="45" fillId="24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C364"/>
  <sheetViews>
    <sheetView tabSelected="1" zoomScalePageLayoutView="0" workbookViewId="0" topLeftCell="A1">
      <selection activeCell="A1" sqref="A1"/>
    </sheetView>
  </sheetViews>
  <sheetFormatPr defaultColWidth="8.88671875" defaultRowHeight="12.75" customHeight="1"/>
  <cols>
    <col min="1" max="1" width="3.77734375" style="71" customWidth="1"/>
    <col min="2" max="10" width="8.77734375" style="23" customWidth="1"/>
    <col min="11" max="16" width="7.77734375" style="56" customWidth="1"/>
    <col min="17" max="17" width="3.77734375" style="4" hidden="1" customWidth="1"/>
    <col min="18" max="18" width="5.77734375" style="4" hidden="1" customWidth="1"/>
    <col min="19" max="19" width="6.77734375" style="4" hidden="1" customWidth="1"/>
    <col min="20" max="20" width="6.3359375" style="4" hidden="1" customWidth="1"/>
    <col min="21" max="21" width="5.77734375" style="4" hidden="1" customWidth="1"/>
    <col min="22" max="22" width="2.77734375" style="4" hidden="1" customWidth="1"/>
    <col min="23" max="24" width="6.3359375" style="4" hidden="1" customWidth="1"/>
    <col min="25" max="25" width="2.77734375" style="4" hidden="1" customWidth="1"/>
    <col min="26" max="27" width="6.3359375" style="4" hidden="1" customWidth="1"/>
    <col min="28" max="28" width="3.77734375" style="4" hidden="1" customWidth="1"/>
    <col min="29" max="29" width="8.88671875" style="4" hidden="1" customWidth="1"/>
    <col min="30" max="30" width="0" style="4" hidden="1" customWidth="1"/>
    <col min="31" max="16384" width="8.88671875" style="4" customWidth="1"/>
  </cols>
  <sheetData>
    <row r="1" spans="1:27" ht="12.75" customHeight="1" thickBot="1">
      <c r="A1" s="85" t="s">
        <v>1</v>
      </c>
      <c r="B1" s="86" t="s">
        <v>2</v>
      </c>
      <c r="C1" s="87" t="s">
        <v>3</v>
      </c>
      <c r="D1" s="86" t="s">
        <v>4</v>
      </c>
      <c r="E1" s="87" t="s">
        <v>5</v>
      </c>
      <c r="F1" s="86" t="s">
        <v>6</v>
      </c>
      <c r="G1" s="87" t="s">
        <v>7</v>
      </c>
      <c r="H1" s="86" t="s">
        <v>8</v>
      </c>
      <c r="I1" s="87" t="s">
        <v>9</v>
      </c>
      <c r="J1" s="88" t="s">
        <v>10</v>
      </c>
      <c r="K1" s="81" t="s">
        <v>18</v>
      </c>
      <c r="L1" s="92">
        <f>SUM(B5:J5,B10:J10,B15:J15,B20:J20,B25:J25,B30:J30,B35:J35,B40:J40,B45:J45,B50:J50,B55:J55,B60:J60,B65:J65,B70:J70,B75:J75,B80:J80,B85:J85,B90:J90,B95:J95,B100:J100,B105:J105,B110:J110,B115:J115,B120:J120,B125:J125,B130:J130,B135:J135,B140:J140,B145:J145,B150:J150)</f>
        <v>0</v>
      </c>
      <c r="M1" s="92"/>
      <c r="N1" s="3"/>
      <c r="O1" s="3"/>
      <c r="P1" s="55"/>
      <c r="Q1" s="91">
        <f>SUM(B5:J5,B10:J10,B15:J15,B20:J20,B25:J25,B30:J30,B35:J35,B40:J40,B45:J45,B50:J50,B55:J55,B60:J60,B65:J65,B70:J70,B75:J75,B80:J80,B85:J85,B90:J90,B95:J95,B100:J100,B105:J105,B110:J110,B115:J115,B120:J120,B125:J125,B130:J130,B135:J135,B140:J140,B145:J145,B150:J150)</f>
        <v>0</v>
      </c>
      <c r="R1" s="91"/>
      <c r="S1" s="4" t="s">
        <v>26</v>
      </c>
      <c r="U1" s="5"/>
      <c r="V1" s="6" t="s">
        <v>14</v>
      </c>
      <c r="W1" s="6" t="s">
        <v>15</v>
      </c>
      <c r="X1" s="7" t="s">
        <v>16</v>
      </c>
      <c r="Y1" s="8" t="s">
        <v>14</v>
      </c>
      <c r="Z1" s="9" t="s">
        <v>15</v>
      </c>
      <c r="AA1" s="7" t="s">
        <v>16</v>
      </c>
    </row>
    <row r="2" spans="1:27" ht="12.75" customHeight="1" thickBot="1">
      <c r="A2" s="66">
        <v>1</v>
      </c>
      <c r="B2" s="59"/>
      <c r="C2" s="60"/>
      <c r="D2" s="59"/>
      <c r="E2" s="60"/>
      <c r="F2" s="59"/>
      <c r="G2" s="60"/>
      <c r="H2" s="59"/>
      <c r="I2" s="60"/>
      <c r="J2" s="61"/>
      <c r="K2" s="84" t="s">
        <v>19</v>
      </c>
      <c r="L2" s="82">
        <f>COUNTIF(T7:T106,"Success")</f>
        <v>1</v>
      </c>
      <c r="M2" s="83">
        <f>INT((Q1-VLOOKUP(Q2,Q7:S106,3))/VLOOKUP(Q2,Q7:S106,2)*100)</f>
        <v>0</v>
      </c>
      <c r="N2" s="56" t="s">
        <v>26</v>
      </c>
      <c r="O2" s="55"/>
      <c r="P2" s="55"/>
      <c r="Q2" s="11">
        <f>COUNTIF(T7:T106,"Success")</f>
        <v>1</v>
      </c>
      <c r="R2" s="12">
        <f>INT((Q1-VLOOKUP(Q2,Q7:S106,3))/VLOOKUP(Q2,Q7:S106,2)*100)</f>
        <v>0</v>
      </c>
      <c r="U2" s="5"/>
      <c r="V2" s="13">
        <v>1</v>
      </c>
      <c r="W2" s="13">
        <f aca="true" t="shared" si="0" ref="W2:W65">V2*V2</f>
        <v>1</v>
      </c>
      <c r="X2" s="14">
        <f>INT(W2*1.2)</f>
        <v>1</v>
      </c>
      <c r="Y2" s="15">
        <v>76</v>
      </c>
      <c r="Z2" s="16">
        <f aca="true" t="shared" si="1" ref="Z2:Z26">Y2*Y2</f>
        <v>5776</v>
      </c>
      <c r="AA2" s="14">
        <f aca="true" t="shared" si="2" ref="AA2:AA65">INT(Z2*1.2)</f>
        <v>6931</v>
      </c>
    </row>
    <row r="3" spans="1:27" ht="12.75" customHeight="1">
      <c r="A3" s="67" t="s">
        <v>0</v>
      </c>
      <c r="B3" s="72"/>
      <c r="C3" s="73"/>
      <c r="D3" s="72"/>
      <c r="E3" s="73"/>
      <c r="F3" s="72"/>
      <c r="G3" s="73"/>
      <c r="H3" s="72"/>
      <c r="I3" s="73"/>
      <c r="J3" s="74"/>
      <c r="K3" s="81" t="s">
        <v>20</v>
      </c>
      <c r="L3" s="81"/>
      <c r="M3" s="81">
        <f>VLOOKUP(Q2,Q7:S106,2)-(Q1-VLOOKUP(Q2,Q7:S106,3))</f>
        <v>1220</v>
      </c>
      <c r="N3" s="55"/>
      <c r="O3" s="55"/>
      <c r="P3" s="55"/>
      <c r="Q3" s="5"/>
      <c r="R3" s="12">
        <f>VLOOKUP(Q2,Q7:S106,2)-(Q1-VLOOKUP(Q2,Q7:S106,3))</f>
        <v>1220</v>
      </c>
      <c r="V3" s="13">
        <v>2</v>
      </c>
      <c r="W3" s="13">
        <f t="shared" si="0"/>
        <v>4</v>
      </c>
      <c r="X3" s="14">
        <f>INT(W3*1.2)</f>
        <v>4</v>
      </c>
      <c r="Y3" s="15">
        <v>77</v>
      </c>
      <c r="Z3" s="16">
        <f t="shared" si="1"/>
        <v>5929</v>
      </c>
      <c r="AA3" s="14">
        <f t="shared" si="2"/>
        <v>7114</v>
      </c>
    </row>
    <row r="4" spans="1:27" ht="12.75" customHeight="1">
      <c r="A4" s="68" t="s">
        <v>17</v>
      </c>
      <c r="B4" s="75"/>
      <c r="C4" s="76"/>
      <c r="D4" s="75"/>
      <c r="E4" s="76"/>
      <c r="F4" s="75"/>
      <c r="G4" s="76"/>
      <c r="H4" s="75"/>
      <c r="I4" s="76"/>
      <c r="J4" s="77"/>
      <c r="V4" s="13">
        <v>3</v>
      </c>
      <c r="W4" s="13">
        <f t="shared" si="0"/>
        <v>9</v>
      </c>
      <c r="X4" s="14">
        <f aca="true" t="shared" si="3" ref="X4:X66">INT(W4*1.2)</f>
        <v>10</v>
      </c>
      <c r="Y4" s="15">
        <v>78</v>
      </c>
      <c r="Z4" s="16">
        <f t="shared" si="1"/>
        <v>6084</v>
      </c>
      <c r="AA4" s="14">
        <f t="shared" si="2"/>
        <v>7300</v>
      </c>
    </row>
    <row r="5" spans="1:27" ht="12.75" customHeight="1" hidden="1">
      <c r="A5" s="69" t="s">
        <v>15</v>
      </c>
      <c r="B5" s="78">
        <f aca="true" t="shared" si="4" ref="B5:J5">IF(B3&gt;0,IF(B3&lt;=75,VLOOKUP(B3,$V$2:$X$76,IF(B4="중복",2,3)),VLOOKUP(B3,$Y$2:$AA$76,IF(B4="중복",2,3))),"")</f>
      </c>
      <c r="C5" s="79">
        <f t="shared" si="4"/>
      </c>
      <c r="D5" s="78">
        <f t="shared" si="4"/>
      </c>
      <c r="E5" s="79">
        <f t="shared" si="4"/>
      </c>
      <c r="F5" s="78">
        <f t="shared" si="4"/>
      </c>
      <c r="G5" s="79">
        <f t="shared" si="4"/>
      </c>
      <c r="H5" s="78">
        <f t="shared" si="4"/>
      </c>
      <c r="I5" s="79">
        <f t="shared" si="4"/>
      </c>
      <c r="J5" s="80">
        <f t="shared" si="4"/>
      </c>
      <c r="V5" s="13">
        <v>4</v>
      </c>
      <c r="W5" s="13">
        <f t="shared" si="0"/>
        <v>16</v>
      </c>
      <c r="X5" s="14">
        <f t="shared" si="3"/>
        <v>19</v>
      </c>
      <c r="Y5" s="15">
        <v>79</v>
      </c>
      <c r="Z5" s="16">
        <f t="shared" si="1"/>
        <v>6241</v>
      </c>
      <c r="AA5" s="14">
        <f t="shared" si="2"/>
        <v>7489</v>
      </c>
    </row>
    <row r="6" spans="1:27" ht="12.75" customHeight="1" thickBot="1">
      <c r="A6" s="70" t="s">
        <v>21</v>
      </c>
      <c r="B6" s="62"/>
      <c r="C6" s="63"/>
      <c r="D6" s="62"/>
      <c r="E6" s="63"/>
      <c r="F6" s="62"/>
      <c r="G6" s="63"/>
      <c r="H6" s="62"/>
      <c r="I6" s="63"/>
      <c r="J6" s="64"/>
      <c r="K6" s="57"/>
      <c r="L6" s="95" t="s">
        <v>43</v>
      </c>
      <c r="M6" s="95"/>
      <c r="N6" s="95"/>
      <c r="O6" s="95"/>
      <c r="P6" s="95"/>
      <c r="Q6" s="89" t="s">
        <v>11</v>
      </c>
      <c r="R6" s="21" t="s">
        <v>12</v>
      </c>
      <c r="S6" s="22" t="s">
        <v>13</v>
      </c>
      <c r="T6" s="20"/>
      <c r="V6" s="13">
        <v>5</v>
      </c>
      <c r="W6" s="13">
        <f t="shared" si="0"/>
        <v>25</v>
      </c>
      <c r="X6" s="14">
        <f t="shared" si="3"/>
        <v>30</v>
      </c>
      <c r="Y6" s="15">
        <v>80</v>
      </c>
      <c r="Z6" s="16">
        <f t="shared" si="1"/>
        <v>6400</v>
      </c>
      <c r="AA6" s="14">
        <f t="shared" si="2"/>
        <v>7680</v>
      </c>
    </row>
    <row r="7" spans="1:27" ht="12.75" customHeight="1">
      <c r="A7" s="66">
        <v>2</v>
      </c>
      <c r="B7" s="59"/>
      <c r="C7" s="60"/>
      <c r="D7" s="59"/>
      <c r="E7" s="60"/>
      <c r="F7" s="59"/>
      <c r="G7" s="60"/>
      <c r="H7" s="59"/>
      <c r="I7" s="60"/>
      <c r="J7" s="61"/>
      <c r="K7" s="57"/>
      <c r="L7" s="95"/>
      <c r="M7" s="95"/>
      <c r="N7" s="95"/>
      <c r="O7" s="95"/>
      <c r="P7" s="95"/>
      <c r="Q7" s="90">
        <v>1</v>
      </c>
      <c r="R7" s="24">
        <v>1220</v>
      </c>
      <c r="S7" s="25">
        <v>0</v>
      </c>
      <c r="T7" s="26" t="str">
        <f aca="true" t="shared" si="5" ref="T7:T70">IF($Q$1&gt;=S7,"Success","")</f>
        <v>Success</v>
      </c>
      <c r="V7" s="13">
        <v>6</v>
      </c>
      <c r="W7" s="13">
        <f t="shared" si="0"/>
        <v>36</v>
      </c>
      <c r="X7" s="14">
        <f t="shared" si="3"/>
        <v>43</v>
      </c>
      <c r="Y7" s="15">
        <v>81</v>
      </c>
      <c r="Z7" s="16">
        <f t="shared" si="1"/>
        <v>6561</v>
      </c>
      <c r="AA7" s="14">
        <f t="shared" si="2"/>
        <v>7873</v>
      </c>
    </row>
    <row r="8" spans="1:27" ht="12.75" customHeight="1">
      <c r="A8" s="67" t="s">
        <v>0</v>
      </c>
      <c r="B8" s="72"/>
      <c r="C8" s="73"/>
      <c r="D8" s="72"/>
      <c r="E8" s="73"/>
      <c r="F8" s="72"/>
      <c r="G8" s="73"/>
      <c r="H8" s="72"/>
      <c r="I8" s="73"/>
      <c r="J8" s="74"/>
      <c r="K8" s="57"/>
      <c r="L8" s="95"/>
      <c r="M8" s="95"/>
      <c r="N8" s="95"/>
      <c r="O8" s="95"/>
      <c r="P8" s="95"/>
      <c r="Q8" s="90">
        <v>2</v>
      </c>
      <c r="R8" s="24">
        <v>1640</v>
      </c>
      <c r="S8" s="27">
        <f>R7+S7</f>
        <v>1220</v>
      </c>
      <c r="T8" s="28">
        <f t="shared" si="5"/>
      </c>
      <c r="U8" s="5">
        <f aca="true" t="shared" si="6" ref="U8:U39">R8-R7</f>
        <v>420</v>
      </c>
      <c r="V8" s="13">
        <v>7</v>
      </c>
      <c r="W8" s="13">
        <f t="shared" si="0"/>
        <v>49</v>
      </c>
      <c r="X8" s="14">
        <f t="shared" si="3"/>
        <v>58</v>
      </c>
      <c r="Y8" s="15">
        <v>82</v>
      </c>
      <c r="Z8" s="16">
        <f t="shared" si="1"/>
        <v>6724</v>
      </c>
      <c r="AA8" s="14">
        <f t="shared" si="2"/>
        <v>8068</v>
      </c>
    </row>
    <row r="9" spans="1:27" ht="12.75" customHeight="1">
      <c r="A9" s="68" t="s">
        <v>17</v>
      </c>
      <c r="B9" s="75"/>
      <c r="C9" s="76"/>
      <c r="D9" s="75"/>
      <c r="E9" s="76"/>
      <c r="F9" s="75"/>
      <c r="G9" s="76"/>
      <c r="H9" s="75"/>
      <c r="I9" s="76"/>
      <c r="J9" s="77"/>
      <c r="K9" s="57"/>
      <c r="L9" s="95"/>
      <c r="M9" s="95"/>
      <c r="N9" s="95"/>
      <c r="O9" s="95"/>
      <c r="P9" s="95"/>
      <c r="Q9" s="90">
        <v>3</v>
      </c>
      <c r="R9" s="24">
        <v>2372</v>
      </c>
      <c r="S9" s="27">
        <f aca="true" t="shared" si="7" ref="S9:S71">R8+S8</f>
        <v>2860</v>
      </c>
      <c r="T9" s="28">
        <f t="shared" si="5"/>
      </c>
      <c r="U9" s="5">
        <f t="shared" si="6"/>
        <v>732</v>
      </c>
      <c r="V9" s="13">
        <v>8</v>
      </c>
      <c r="W9" s="13">
        <f t="shared" si="0"/>
        <v>64</v>
      </c>
      <c r="X9" s="14">
        <f t="shared" si="3"/>
        <v>76</v>
      </c>
      <c r="Y9" s="15">
        <v>83</v>
      </c>
      <c r="Z9" s="16">
        <f t="shared" si="1"/>
        <v>6889</v>
      </c>
      <c r="AA9" s="14">
        <f t="shared" si="2"/>
        <v>8266</v>
      </c>
    </row>
    <row r="10" spans="1:27" ht="12.75" customHeight="1" hidden="1">
      <c r="A10" s="69" t="s">
        <v>15</v>
      </c>
      <c r="B10" s="78">
        <f aca="true" t="shared" si="8" ref="B10:J10">IF(B8&gt;0,IF(B8&lt;=75,VLOOKUP(B8,$V$2:$X$76,IF(B9="중복",2,3)),VLOOKUP(B8,$Y$2:$AA$76,IF(B9="중복",2,3))),"")</f>
      </c>
      <c r="C10" s="79">
        <f t="shared" si="8"/>
      </c>
      <c r="D10" s="78">
        <f t="shared" si="8"/>
      </c>
      <c r="E10" s="79">
        <f t="shared" si="8"/>
      </c>
      <c r="F10" s="78">
        <f t="shared" si="8"/>
      </c>
      <c r="G10" s="79">
        <f t="shared" si="8"/>
      </c>
      <c r="H10" s="78">
        <f t="shared" si="8"/>
      </c>
      <c r="I10" s="79">
        <f t="shared" si="8"/>
      </c>
      <c r="J10" s="80">
        <f t="shared" si="8"/>
      </c>
      <c r="K10" s="57"/>
      <c r="L10" s="48"/>
      <c r="M10" s="48"/>
      <c r="N10" s="48"/>
      <c r="O10" s="52"/>
      <c r="P10" s="57"/>
      <c r="Q10" s="15">
        <v>4</v>
      </c>
      <c r="R10" s="24">
        <v>3128</v>
      </c>
      <c r="S10" s="27">
        <f t="shared" si="7"/>
        <v>5232</v>
      </c>
      <c r="T10" s="28">
        <f t="shared" si="5"/>
      </c>
      <c r="U10" s="5">
        <f t="shared" si="6"/>
        <v>756</v>
      </c>
      <c r="V10" s="13">
        <v>9</v>
      </c>
      <c r="W10" s="13">
        <f t="shared" si="0"/>
        <v>81</v>
      </c>
      <c r="X10" s="14">
        <f t="shared" si="3"/>
        <v>97</v>
      </c>
      <c r="Y10" s="15">
        <v>84</v>
      </c>
      <c r="Z10" s="16">
        <f t="shared" si="1"/>
        <v>7056</v>
      </c>
      <c r="AA10" s="14">
        <f t="shared" si="2"/>
        <v>8467</v>
      </c>
    </row>
    <row r="11" spans="1:27" ht="12.75" customHeight="1" thickBot="1">
      <c r="A11" s="70" t="s">
        <v>21</v>
      </c>
      <c r="B11" s="62"/>
      <c r="C11" s="63"/>
      <c r="D11" s="62"/>
      <c r="E11" s="63"/>
      <c r="F11" s="62"/>
      <c r="G11" s="63"/>
      <c r="H11" s="62"/>
      <c r="I11" s="63"/>
      <c r="J11" s="65"/>
      <c r="K11" s="57"/>
      <c r="L11" s="10">
        <v>1</v>
      </c>
      <c r="M11" s="49" t="s">
        <v>33</v>
      </c>
      <c r="N11" s="49"/>
      <c r="O11" s="48"/>
      <c r="P11" s="57"/>
      <c r="Q11" s="15">
        <v>5</v>
      </c>
      <c r="R11" s="24">
        <v>3899</v>
      </c>
      <c r="S11" s="27">
        <f t="shared" si="7"/>
        <v>8360</v>
      </c>
      <c r="T11" s="28">
        <f t="shared" si="5"/>
      </c>
      <c r="U11" s="5">
        <f t="shared" si="6"/>
        <v>771</v>
      </c>
      <c r="V11" s="13">
        <v>10</v>
      </c>
      <c r="W11" s="13">
        <f t="shared" si="0"/>
        <v>100</v>
      </c>
      <c r="X11" s="14">
        <f t="shared" si="3"/>
        <v>120</v>
      </c>
      <c r="Y11" s="15">
        <v>85</v>
      </c>
      <c r="Z11" s="16">
        <f t="shared" si="1"/>
        <v>7225</v>
      </c>
      <c r="AA11" s="14">
        <f t="shared" si="2"/>
        <v>8670</v>
      </c>
    </row>
    <row r="12" spans="1:27" ht="12.75" customHeight="1">
      <c r="A12" s="66">
        <v>3</v>
      </c>
      <c r="B12" s="59"/>
      <c r="C12" s="60"/>
      <c r="D12" s="59"/>
      <c r="E12" s="60"/>
      <c r="F12" s="59"/>
      <c r="G12" s="60"/>
      <c r="H12" s="59"/>
      <c r="I12" s="60"/>
      <c r="J12" s="61"/>
      <c r="K12" s="57"/>
      <c r="L12" s="17" t="s">
        <v>0</v>
      </c>
      <c r="M12" s="49" t="s">
        <v>34</v>
      </c>
      <c r="N12" s="49"/>
      <c r="O12" s="49"/>
      <c r="P12" s="57"/>
      <c r="Q12" s="15">
        <v>6</v>
      </c>
      <c r="R12" s="24">
        <v>4686</v>
      </c>
      <c r="S12" s="27">
        <f t="shared" si="7"/>
        <v>12259</v>
      </c>
      <c r="T12" s="28">
        <f t="shared" si="5"/>
      </c>
      <c r="U12" s="5">
        <f t="shared" si="6"/>
        <v>787</v>
      </c>
      <c r="V12" s="13">
        <v>11</v>
      </c>
      <c r="W12" s="13">
        <f t="shared" si="0"/>
        <v>121</v>
      </c>
      <c r="X12" s="14">
        <f t="shared" si="3"/>
        <v>145</v>
      </c>
      <c r="Y12" s="15">
        <v>86</v>
      </c>
      <c r="Z12" s="16">
        <f t="shared" si="1"/>
        <v>7396</v>
      </c>
      <c r="AA12" s="14">
        <f t="shared" si="2"/>
        <v>8875</v>
      </c>
    </row>
    <row r="13" spans="1:27" ht="12.75" customHeight="1">
      <c r="A13" s="67" t="s">
        <v>0</v>
      </c>
      <c r="B13" s="72"/>
      <c r="C13" s="73"/>
      <c r="D13" s="72"/>
      <c r="E13" s="73"/>
      <c r="F13" s="72"/>
      <c r="G13" s="73"/>
      <c r="H13" s="72"/>
      <c r="I13" s="73"/>
      <c r="J13" s="74"/>
      <c r="K13" s="57"/>
      <c r="L13" s="15" t="s">
        <v>17</v>
      </c>
      <c r="M13" s="49" t="s">
        <v>35</v>
      </c>
      <c r="N13" s="49"/>
      <c r="O13" s="49"/>
      <c r="P13" s="57"/>
      <c r="Q13" s="15">
        <v>7</v>
      </c>
      <c r="R13" s="24">
        <v>5485</v>
      </c>
      <c r="S13" s="27">
        <f t="shared" si="7"/>
        <v>16945</v>
      </c>
      <c r="T13" s="28">
        <f t="shared" si="5"/>
      </c>
      <c r="U13" s="5">
        <f t="shared" si="6"/>
        <v>799</v>
      </c>
      <c r="V13" s="13">
        <v>12</v>
      </c>
      <c r="W13" s="13">
        <f t="shared" si="0"/>
        <v>144</v>
      </c>
      <c r="X13" s="14">
        <f t="shared" si="3"/>
        <v>172</v>
      </c>
      <c r="Y13" s="15">
        <v>87</v>
      </c>
      <c r="Z13" s="16">
        <f t="shared" si="1"/>
        <v>7569</v>
      </c>
      <c r="AA13" s="14">
        <f t="shared" si="2"/>
        <v>9082</v>
      </c>
    </row>
    <row r="14" spans="1:27" ht="12.75" customHeight="1">
      <c r="A14" s="68" t="s">
        <v>17</v>
      </c>
      <c r="B14" s="75"/>
      <c r="C14" s="76"/>
      <c r="D14" s="75"/>
      <c r="E14" s="76"/>
      <c r="F14" s="75"/>
      <c r="G14" s="76"/>
      <c r="H14" s="75"/>
      <c r="I14" s="76"/>
      <c r="J14" s="77"/>
      <c r="K14" s="57"/>
      <c r="L14" s="18" t="s">
        <v>21</v>
      </c>
      <c r="M14" s="49" t="s">
        <v>36</v>
      </c>
      <c r="N14" s="49"/>
      <c r="O14" s="49"/>
      <c r="P14" s="57"/>
      <c r="Q14" s="15">
        <v>8</v>
      </c>
      <c r="R14" s="24">
        <v>6295</v>
      </c>
      <c r="S14" s="27">
        <f t="shared" si="7"/>
        <v>22430</v>
      </c>
      <c r="T14" s="28">
        <f t="shared" si="5"/>
      </c>
      <c r="U14" s="5">
        <f t="shared" si="6"/>
        <v>810</v>
      </c>
      <c r="V14" s="13">
        <v>13</v>
      </c>
      <c r="W14" s="13">
        <f t="shared" si="0"/>
        <v>169</v>
      </c>
      <c r="X14" s="14">
        <f t="shared" si="3"/>
        <v>202</v>
      </c>
      <c r="Y14" s="15">
        <v>88</v>
      </c>
      <c r="Z14" s="16">
        <f t="shared" si="1"/>
        <v>7744</v>
      </c>
      <c r="AA14" s="14">
        <f t="shared" si="2"/>
        <v>9292</v>
      </c>
    </row>
    <row r="15" spans="1:27" ht="12.75" customHeight="1" hidden="1">
      <c r="A15" s="69" t="s">
        <v>15</v>
      </c>
      <c r="B15" s="78">
        <f aca="true" t="shared" si="9" ref="B15:J15">IF(B13&gt;0,IF(B13&lt;=75,VLOOKUP(B13,$V$2:$X$76,IF(B14="중복",2,3)),VLOOKUP(B13,$Y$2:$AA$76,IF(B14="중복",2,3))),"")</f>
      </c>
      <c r="C15" s="79">
        <f t="shared" si="9"/>
      </c>
      <c r="D15" s="78">
        <f t="shared" si="9"/>
      </c>
      <c r="E15" s="79">
        <f t="shared" si="9"/>
      </c>
      <c r="F15" s="78">
        <f t="shared" si="9"/>
      </c>
      <c r="G15" s="79">
        <f t="shared" si="9"/>
      </c>
      <c r="H15" s="78">
        <f t="shared" si="9"/>
      </c>
      <c r="I15" s="79">
        <f t="shared" si="9"/>
      </c>
      <c r="J15" s="80">
        <f t="shared" si="9"/>
      </c>
      <c r="K15" s="57"/>
      <c r="L15" s="49"/>
      <c r="M15" s="49"/>
      <c r="N15" s="49"/>
      <c r="O15" s="49"/>
      <c r="P15" s="57"/>
      <c r="Q15" s="15">
        <v>9</v>
      </c>
      <c r="R15" s="24">
        <v>7113</v>
      </c>
      <c r="S15" s="27">
        <f t="shared" si="7"/>
        <v>28725</v>
      </c>
      <c r="T15" s="28">
        <f t="shared" si="5"/>
      </c>
      <c r="U15" s="5">
        <f t="shared" si="6"/>
        <v>818</v>
      </c>
      <c r="V15" s="13">
        <v>14</v>
      </c>
      <c r="W15" s="13">
        <f t="shared" si="0"/>
        <v>196</v>
      </c>
      <c r="X15" s="14">
        <f t="shared" si="3"/>
        <v>235</v>
      </c>
      <c r="Y15" s="15">
        <v>89</v>
      </c>
      <c r="Z15" s="16">
        <f t="shared" si="1"/>
        <v>7921</v>
      </c>
      <c r="AA15" s="14">
        <f t="shared" si="2"/>
        <v>9505</v>
      </c>
    </row>
    <row r="16" spans="1:27" ht="12.75" customHeight="1" thickBot="1">
      <c r="A16" s="70" t="s">
        <v>21</v>
      </c>
      <c r="B16" s="62"/>
      <c r="C16" s="63"/>
      <c r="D16" s="62"/>
      <c r="E16" s="63"/>
      <c r="F16" s="62"/>
      <c r="G16" s="63"/>
      <c r="H16" s="62"/>
      <c r="I16" s="63"/>
      <c r="J16" s="64"/>
      <c r="K16" s="57"/>
      <c r="L16" s="93" t="s">
        <v>37</v>
      </c>
      <c r="M16" s="93"/>
      <c r="N16" s="93"/>
      <c r="O16" s="49"/>
      <c r="P16" s="57"/>
      <c r="Q16" s="15">
        <v>10</v>
      </c>
      <c r="R16" s="24">
        <v>7942</v>
      </c>
      <c r="S16" s="27">
        <f t="shared" si="7"/>
        <v>35838</v>
      </c>
      <c r="T16" s="28">
        <f t="shared" si="5"/>
      </c>
      <c r="U16" s="5">
        <f t="shared" si="6"/>
        <v>829</v>
      </c>
      <c r="V16" s="13">
        <v>15</v>
      </c>
      <c r="W16" s="13">
        <f t="shared" si="0"/>
        <v>225</v>
      </c>
      <c r="X16" s="14">
        <f t="shared" si="3"/>
        <v>270</v>
      </c>
      <c r="Y16" s="15">
        <v>90</v>
      </c>
      <c r="Z16" s="16">
        <f t="shared" si="1"/>
        <v>8100</v>
      </c>
      <c r="AA16" s="14">
        <f t="shared" si="2"/>
        <v>9720</v>
      </c>
    </row>
    <row r="17" spans="1:27" ht="12.75" customHeight="1">
      <c r="A17" s="66">
        <v>4</v>
      </c>
      <c r="B17" s="59"/>
      <c r="C17" s="60"/>
      <c r="D17" s="59"/>
      <c r="E17" s="60"/>
      <c r="F17" s="59"/>
      <c r="G17" s="60"/>
      <c r="H17" s="59"/>
      <c r="I17" s="60"/>
      <c r="J17" s="61"/>
      <c r="K17" s="57"/>
      <c r="L17" s="93"/>
      <c r="M17" s="93"/>
      <c r="N17" s="93"/>
      <c r="O17" s="49"/>
      <c r="P17" s="57"/>
      <c r="Q17" s="15">
        <v>11</v>
      </c>
      <c r="R17" s="24">
        <v>8777</v>
      </c>
      <c r="S17" s="27">
        <f t="shared" si="7"/>
        <v>43780</v>
      </c>
      <c r="T17" s="28">
        <f t="shared" si="5"/>
      </c>
      <c r="U17" s="5">
        <f t="shared" si="6"/>
        <v>835</v>
      </c>
      <c r="V17" s="13">
        <v>16</v>
      </c>
      <c r="W17" s="13">
        <f t="shared" si="0"/>
        <v>256</v>
      </c>
      <c r="X17" s="14">
        <f t="shared" si="3"/>
        <v>307</v>
      </c>
      <c r="Y17" s="15">
        <v>91</v>
      </c>
      <c r="Z17" s="16">
        <f t="shared" si="1"/>
        <v>8281</v>
      </c>
      <c r="AA17" s="14">
        <f t="shared" si="2"/>
        <v>9937</v>
      </c>
    </row>
    <row r="18" spans="1:27" ht="12.75" customHeight="1">
      <c r="A18" s="67" t="s">
        <v>0</v>
      </c>
      <c r="B18" s="72"/>
      <c r="C18" s="73"/>
      <c r="D18" s="72"/>
      <c r="E18" s="73"/>
      <c r="F18" s="72"/>
      <c r="G18" s="73"/>
      <c r="H18" s="72"/>
      <c r="I18" s="73"/>
      <c r="J18" s="74"/>
      <c r="K18" s="57"/>
      <c r="L18" s="93"/>
      <c r="M18" s="93"/>
      <c r="N18" s="93"/>
      <c r="O18" s="53"/>
      <c r="P18" s="57"/>
      <c r="Q18" s="15">
        <v>12</v>
      </c>
      <c r="R18" s="24">
        <v>9620</v>
      </c>
      <c r="S18" s="27">
        <f t="shared" si="7"/>
        <v>52557</v>
      </c>
      <c r="T18" s="28">
        <f t="shared" si="5"/>
      </c>
      <c r="U18" s="5">
        <f t="shared" si="6"/>
        <v>843</v>
      </c>
      <c r="V18" s="13">
        <v>17</v>
      </c>
      <c r="W18" s="13">
        <f t="shared" si="0"/>
        <v>289</v>
      </c>
      <c r="X18" s="14">
        <f t="shared" si="3"/>
        <v>346</v>
      </c>
      <c r="Y18" s="15">
        <v>92</v>
      </c>
      <c r="Z18" s="16">
        <f t="shared" si="1"/>
        <v>8464</v>
      </c>
      <c r="AA18" s="14">
        <f t="shared" si="2"/>
        <v>10156</v>
      </c>
    </row>
    <row r="19" spans="1:27" ht="12.75" customHeight="1">
      <c r="A19" s="68" t="s">
        <v>17</v>
      </c>
      <c r="B19" s="75"/>
      <c r="C19" s="76"/>
      <c r="D19" s="75"/>
      <c r="E19" s="76"/>
      <c r="F19" s="75"/>
      <c r="G19" s="76"/>
      <c r="H19" s="75"/>
      <c r="I19" s="76"/>
      <c r="J19" s="77"/>
      <c r="K19" s="57"/>
      <c r="L19" s="50" t="s">
        <v>38</v>
      </c>
      <c r="M19" s="49"/>
      <c r="N19" s="49"/>
      <c r="O19" s="53"/>
      <c r="P19" s="57"/>
      <c r="Q19" s="15">
        <v>13</v>
      </c>
      <c r="R19" s="24">
        <v>10470</v>
      </c>
      <c r="S19" s="27">
        <f t="shared" si="7"/>
        <v>62177</v>
      </c>
      <c r="T19" s="28">
        <f t="shared" si="5"/>
      </c>
      <c r="U19" s="5">
        <f t="shared" si="6"/>
        <v>850</v>
      </c>
      <c r="V19" s="13">
        <v>18</v>
      </c>
      <c r="W19" s="13">
        <f t="shared" si="0"/>
        <v>324</v>
      </c>
      <c r="X19" s="14">
        <f t="shared" si="3"/>
        <v>388</v>
      </c>
      <c r="Y19" s="15">
        <v>93</v>
      </c>
      <c r="Z19" s="16">
        <f t="shared" si="1"/>
        <v>8649</v>
      </c>
      <c r="AA19" s="14">
        <f t="shared" si="2"/>
        <v>10378</v>
      </c>
    </row>
    <row r="20" spans="1:27" ht="12.75" customHeight="1" hidden="1">
      <c r="A20" s="69" t="s">
        <v>15</v>
      </c>
      <c r="B20" s="78">
        <f aca="true" t="shared" si="10" ref="B20:J20">IF(B18&gt;0,IF(B18&lt;=75,VLOOKUP(B18,$V$2:$X$76,IF(B19="중복",2,3)),VLOOKUP(B18,$Y$2:$AA$76,IF(B19="중복",2,3))),"")</f>
      </c>
      <c r="C20" s="79">
        <f t="shared" si="10"/>
      </c>
      <c r="D20" s="78">
        <f t="shared" si="10"/>
      </c>
      <c r="E20" s="79">
        <f t="shared" si="10"/>
      </c>
      <c r="F20" s="78">
        <f t="shared" si="10"/>
      </c>
      <c r="G20" s="79">
        <f t="shared" si="10"/>
      </c>
      <c r="H20" s="78">
        <f t="shared" si="10"/>
      </c>
      <c r="I20" s="79">
        <f t="shared" si="10"/>
      </c>
      <c r="J20" s="80">
        <f t="shared" si="10"/>
      </c>
      <c r="K20" s="57"/>
      <c r="L20" s="49" t="s">
        <v>39</v>
      </c>
      <c r="M20" s="49"/>
      <c r="N20" s="49"/>
      <c r="O20" s="53"/>
      <c r="P20" s="57"/>
      <c r="Q20" s="15">
        <v>14</v>
      </c>
      <c r="R20" s="24">
        <v>11326</v>
      </c>
      <c r="S20" s="27">
        <f t="shared" si="7"/>
        <v>72647</v>
      </c>
      <c r="T20" s="28">
        <f t="shared" si="5"/>
      </c>
      <c r="U20" s="5">
        <f t="shared" si="6"/>
        <v>856</v>
      </c>
      <c r="V20" s="13">
        <v>19</v>
      </c>
      <c r="W20" s="13">
        <f t="shared" si="0"/>
        <v>361</v>
      </c>
      <c r="X20" s="14">
        <f t="shared" si="3"/>
        <v>433</v>
      </c>
      <c r="Y20" s="15">
        <v>94</v>
      </c>
      <c r="Z20" s="16">
        <f t="shared" si="1"/>
        <v>8836</v>
      </c>
      <c r="AA20" s="14">
        <f t="shared" si="2"/>
        <v>10603</v>
      </c>
    </row>
    <row r="21" spans="1:27" ht="12.75" customHeight="1" thickBot="1">
      <c r="A21" s="70" t="s">
        <v>21</v>
      </c>
      <c r="B21" s="62"/>
      <c r="C21" s="63"/>
      <c r="D21" s="62"/>
      <c r="E21" s="63"/>
      <c r="F21" s="62"/>
      <c r="G21" s="63"/>
      <c r="H21" s="62"/>
      <c r="I21" s="63"/>
      <c r="J21" s="64"/>
      <c r="K21" s="57"/>
      <c r="L21" s="49" t="s">
        <v>40</v>
      </c>
      <c r="M21" s="49"/>
      <c r="N21" s="49"/>
      <c r="O21" s="49"/>
      <c r="P21" s="57"/>
      <c r="Q21" s="15">
        <v>15</v>
      </c>
      <c r="R21" s="24">
        <v>12188</v>
      </c>
      <c r="S21" s="27">
        <f t="shared" si="7"/>
        <v>83973</v>
      </c>
      <c r="T21" s="28">
        <f t="shared" si="5"/>
      </c>
      <c r="U21" s="5">
        <f t="shared" si="6"/>
        <v>862</v>
      </c>
      <c r="V21" s="13">
        <v>20</v>
      </c>
      <c r="W21" s="13">
        <f t="shared" si="0"/>
        <v>400</v>
      </c>
      <c r="X21" s="14">
        <f t="shared" si="3"/>
        <v>480</v>
      </c>
      <c r="Y21" s="15">
        <v>95</v>
      </c>
      <c r="Z21" s="16">
        <f t="shared" si="1"/>
        <v>9025</v>
      </c>
      <c r="AA21" s="14">
        <f t="shared" si="2"/>
        <v>10830</v>
      </c>
    </row>
    <row r="22" spans="1:27" ht="12.75" customHeight="1">
      <c r="A22" s="66">
        <v>5</v>
      </c>
      <c r="B22" s="59"/>
      <c r="C22" s="60"/>
      <c r="D22" s="59"/>
      <c r="E22" s="60"/>
      <c r="F22" s="59"/>
      <c r="G22" s="60"/>
      <c r="H22" s="59"/>
      <c r="I22" s="60"/>
      <c r="J22" s="61"/>
      <c r="K22" s="57"/>
      <c r="L22" s="94" t="s">
        <v>41</v>
      </c>
      <c r="M22" s="94"/>
      <c r="N22" s="94"/>
      <c r="O22" s="49"/>
      <c r="P22" s="57"/>
      <c r="Q22" s="15">
        <v>16</v>
      </c>
      <c r="R22" s="24">
        <v>13056</v>
      </c>
      <c r="S22" s="27">
        <f t="shared" si="7"/>
        <v>96161</v>
      </c>
      <c r="T22" s="28">
        <f t="shared" si="5"/>
      </c>
      <c r="U22" s="5">
        <f t="shared" si="6"/>
        <v>868</v>
      </c>
      <c r="V22" s="13">
        <v>21</v>
      </c>
      <c r="W22" s="13">
        <f t="shared" si="0"/>
        <v>441</v>
      </c>
      <c r="X22" s="14">
        <f t="shared" si="3"/>
        <v>529</v>
      </c>
      <c r="Y22" s="15">
        <v>96</v>
      </c>
      <c r="Z22" s="16">
        <f t="shared" si="1"/>
        <v>9216</v>
      </c>
      <c r="AA22" s="14">
        <f t="shared" si="2"/>
        <v>11059</v>
      </c>
    </row>
    <row r="23" spans="1:27" ht="12.75" customHeight="1">
      <c r="A23" s="67" t="s">
        <v>0</v>
      </c>
      <c r="B23" s="72"/>
      <c r="C23" s="73"/>
      <c r="D23" s="72"/>
      <c r="E23" s="73"/>
      <c r="F23" s="72"/>
      <c r="G23" s="73"/>
      <c r="H23" s="72"/>
      <c r="I23" s="73"/>
      <c r="J23" s="74"/>
      <c r="K23" s="57"/>
      <c r="L23" s="94"/>
      <c r="M23" s="94"/>
      <c r="N23" s="94"/>
      <c r="O23" s="49"/>
      <c r="P23" s="57"/>
      <c r="Q23" s="15">
        <v>17</v>
      </c>
      <c r="R23" s="24">
        <v>13929</v>
      </c>
      <c r="S23" s="27">
        <f t="shared" si="7"/>
        <v>109217</v>
      </c>
      <c r="T23" s="28">
        <f t="shared" si="5"/>
      </c>
      <c r="U23" s="5">
        <f t="shared" si="6"/>
        <v>873</v>
      </c>
      <c r="V23" s="13">
        <v>22</v>
      </c>
      <c r="W23" s="13">
        <f t="shared" si="0"/>
        <v>484</v>
      </c>
      <c r="X23" s="14">
        <f t="shared" si="3"/>
        <v>580</v>
      </c>
      <c r="Y23" s="15">
        <v>97</v>
      </c>
      <c r="Z23" s="16">
        <f t="shared" si="1"/>
        <v>9409</v>
      </c>
      <c r="AA23" s="14">
        <f t="shared" si="2"/>
        <v>11290</v>
      </c>
    </row>
    <row r="24" spans="1:27" ht="12.75" customHeight="1">
      <c r="A24" s="68" t="s">
        <v>17</v>
      </c>
      <c r="B24" s="75"/>
      <c r="C24" s="76"/>
      <c r="D24" s="75"/>
      <c r="E24" s="76"/>
      <c r="F24" s="75"/>
      <c r="G24" s="76"/>
      <c r="H24" s="75"/>
      <c r="I24" s="76"/>
      <c r="J24" s="77"/>
      <c r="K24" s="57"/>
      <c r="L24" s="94"/>
      <c r="M24" s="94"/>
      <c r="N24" s="94"/>
      <c r="O24" s="54"/>
      <c r="P24" s="57"/>
      <c r="Q24" s="15">
        <v>18</v>
      </c>
      <c r="R24" s="24">
        <v>14807</v>
      </c>
      <c r="S24" s="27">
        <f t="shared" si="7"/>
        <v>123146</v>
      </c>
      <c r="T24" s="28">
        <f t="shared" si="5"/>
      </c>
      <c r="U24" s="5">
        <f t="shared" si="6"/>
        <v>878</v>
      </c>
      <c r="V24" s="13">
        <v>23</v>
      </c>
      <c r="W24" s="13">
        <f t="shared" si="0"/>
        <v>529</v>
      </c>
      <c r="X24" s="14">
        <f t="shared" si="3"/>
        <v>634</v>
      </c>
      <c r="Y24" s="15">
        <v>98</v>
      </c>
      <c r="Z24" s="16">
        <f t="shared" si="1"/>
        <v>9604</v>
      </c>
      <c r="AA24" s="14">
        <f t="shared" si="2"/>
        <v>11524</v>
      </c>
    </row>
    <row r="25" spans="1:27" ht="12.75" customHeight="1" hidden="1">
      <c r="A25" s="69" t="s">
        <v>15</v>
      </c>
      <c r="B25" s="78">
        <f aca="true" t="shared" si="11" ref="B25:J25">IF(B23&gt;0,IF(B23&lt;=75,VLOOKUP(B23,$V$2:$X$76,IF(B24="중복",2,3)),VLOOKUP(B23,$Y$2:$AA$76,IF(B24="중복",2,3))),"")</f>
      </c>
      <c r="C25" s="79">
        <f t="shared" si="11"/>
      </c>
      <c r="D25" s="78">
        <f t="shared" si="11"/>
      </c>
      <c r="E25" s="79">
        <f t="shared" si="11"/>
      </c>
      <c r="F25" s="78">
        <f t="shared" si="11"/>
      </c>
      <c r="G25" s="79">
        <f t="shared" si="11"/>
      </c>
      <c r="H25" s="78">
        <f t="shared" si="11"/>
      </c>
      <c r="I25" s="79">
        <f t="shared" si="11"/>
      </c>
      <c r="J25" s="80">
        <f t="shared" si="11"/>
      </c>
      <c r="K25" s="57"/>
      <c r="L25" s="49"/>
      <c r="M25" s="49"/>
      <c r="N25" s="49"/>
      <c r="O25" s="54"/>
      <c r="P25" s="57"/>
      <c r="Q25" s="15">
        <v>19</v>
      </c>
      <c r="R25" s="24">
        <v>15689</v>
      </c>
      <c r="S25" s="27">
        <f t="shared" si="7"/>
        <v>137953</v>
      </c>
      <c r="T25" s="28">
        <f t="shared" si="5"/>
      </c>
      <c r="U25" s="5">
        <f t="shared" si="6"/>
        <v>882</v>
      </c>
      <c r="V25" s="13">
        <v>24</v>
      </c>
      <c r="W25" s="13">
        <f t="shared" si="0"/>
        <v>576</v>
      </c>
      <c r="X25" s="14">
        <f t="shared" si="3"/>
        <v>691</v>
      </c>
      <c r="Y25" s="15">
        <v>99</v>
      </c>
      <c r="Z25" s="16">
        <f t="shared" si="1"/>
        <v>9801</v>
      </c>
      <c r="AA25" s="14">
        <f t="shared" si="2"/>
        <v>11761</v>
      </c>
    </row>
    <row r="26" spans="1:29" ht="12.75" customHeight="1" thickBot="1">
      <c r="A26" s="70" t="s">
        <v>21</v>
      </c>
      <c r="B26" s="62"/>
      <c r="C26" s="63"/>
      <c r="D26" s="62"/>
      <c r="E26" s="63"/>
      <c r="F26" s="62"/>
      <c r="G26" s="63"/>
      <c r="H26" s="62"/>
      <c r="I26" s="63"/>
      <c r="J26" s="64"/>
      <c r="K26" s="57"/>
      <c r="L26" s="51" t="s">
        <v>42</v>
      </c>
      <c r="M26" s="49"/>
      <c r="N26" s="49"/>
      <c r="O26" s="54"/>
      <c r="P26" s="57"/>
      <c r="Q26" s="15">
        <v>20</v>
      </c>
      <c r="R26" s="24">
        <v>16577</v>
      </c>
      <c r="S26" s="27">
        <f t="shared" si="7"/>
        <v>153642</v>
      </c>
      <c r="T26" s="28">
        <f t="shared" si="5"/>
      </c>
      <c r="U26" s="5">
        <f t="shared" si="6"/>
        <v>888</v>
      </c>
      <c r="V26" s="13">
        <v>25</v>
      </c>
      <c r="W26" s="13">
        <f t="shared" si="0"/>
        <v>625</v>
      </c>
      <c r="X26" s="14">
        <f t="shared" si="3"/>
        <v>750</v>
      </c>
      <c r="Y26" s="15">
        <v>100</v>
      </c>
      <c r="Z26" s="16">
        <f t="shared" si="1"/>
        <v>10000</v>
      </c>
      <c r="AA26" s="14">
        <f t="shared" si="2"/>
        <v>12000</v>
      </c>
      <c r="AB26" s="29" t="s">
        <v>22</v>
      </c>
      <c r="AC26" s="29"/>
    </row>
    <row r="27" spans="1:28" ht="12.75" customHeight="1">
      <c r="A27" s="66">
        <v>6</v>
      </c>
      <c r="B27" s="59"/>
      <c r="C27" s="60"/>
      <c r="D27" s="59"/>
      <c r="E27" s="60"/>
      <c r="F27" s="59"/>
      <c r="G27" s="60"/>
      <c r="H27" s="59"/>
      <c r="I27" s="60"/>
      <c r="J27" s="61"/>
      <c r="K27" s="57"/>
      <c r="O27" s="49"/>
      <c r="P27" s="57"/>
      <c r="Q27" s="15">
        <v>21</v>
      </c>
      <c r="R27" s="24">
        <v>17469</v>
      </c>
      <c r="S27" s="27">
        <f t="shared" si="7"/>
        <v>170219</v>
      </c>
      <c r="T27" s="28">
        <f t="shared" si="5"/>
      </c>
      <c r="U27" s="5">
        <f t="shared" si="6"/>
        <v>892</v>
      </c>
      <c r="V27" s="13">
        <v>26</v>
      </c>
      <c r="W27" s="13">
        <f t="shared" si="0"/>
        <v>676</v>
      </c>
      <c r="X27" s="14">
        <f t="shared" si="3"/>
        <v>811</v>
      </c>
      <c r="Y27" s="15">
        <v>101</v>
      </c>
      <c r="Z27" s="16">
        <f aca="true" t="shared" si="12" ref="Z27:Z36">10000+(Y27-100)*700+(Y27-100)*(Y27-100)</f>
        <v>10701</v>
      </c>
      <c r="AA27" s="14">
        <f t="shared" si="2"/>
        <v>12841</v>
      </c>
      <c r="AB27" s="4">
        <v>2</v>
      </c>
    </row>
    <row r="28" spans="1:28" ht="12.75" customHeight="1">
      <c r="A28" s="67" t="s">
        <v>0</v>
      </c>
      <c r="B28" s="72"/>
      <c r="C28" s="73"/>
      <c r="D28" s="72"/>
      <c r="E28" s="73"/>
      <c r="F28" s="72"/>
      <c r="G28" s="73"/>
      <c r="H28" s="72"/>
      <c r="I28" s="73"/>
      <c r="J28" s="74"/>
      <c r="K28" s="57"/>
      <c r="O28" s="49"/>
      <c r="P28" s="57"/>
      <c r="Q28" s="15">
        <v>22</v>
      </c>
      <c r="R28" s="24">
        <v>18364</v>
      </c>
      <c r="S28" s="27">
        <f t="shared" si="7"/>
        <v>187688</v>
      </c>
      <c r="T28" s="28">
        <f t="shared" si="5"/>
      </c>
      <c r="U28" s="5">
        <f t="shared" si="6"/>
        <v>895</v>
      </c>
      <c r="V28" s="13">
        <v>27</v>
      </c>
      <c r="W28" s="13">
        <f t="shared" si="0"/>
        <v>729</v>
      </c>
      <c r="X28" s="14">
        <f t="shared" si="3"/>
        <v>874</v>
      </c>
      <c r="Y28" s="15">
        <v>102</v>
      </c>
      <c r="Z28" s="16">
        <f t="shared" si="12"/>
        <v>11404</v>
      </c>
      <c r="AA28" s="14">
        <f t="shared" si="2"/>
        <v>13684</v>
      </c>
      <c r="AB28" s="4">
        <v>3</v>
      </c>
    </row>
    <row r="29" spans="1:28" ht="12.75" customHeight="1">
      <c r="A29" s="68" t="s">
        <v>17</v>
      </c>
      <c r="B29" s="75"/>
      <c r="C29" s="76"/>
      <c r="D29" s="75"/>
      <c r="E29" s="76"/>
      <c r="F29" s="75"/>
      <c r="G29" s="76"/>
      <c r="H29" s="75"/>
      <c r="I29" s="76"/>
      <c r="J29" s="77"/>
      <c r="K29" s="57"/>
      <c r="L29" s="57"/>
      <c r="M29" s="57"/>
      <c r="N29" s="57"/>
      <c r="O29" s="57"/>
      <c r="P29" s="57"/>
      <c r="Q29" s="15">
        <v>23</v>
      </c>
      <c r="R29" s="24">
        <v>19264</v>
      </c>
      <c r="S29" s="27">
        <f t="shared" si="7"/>
        <v>206052</v>
      </c>
      <c r="T29" s="28">
        <f t="shared" si="5"/>
      </c>
      <c r="U29" s="5">
        <f t="shared" si="6"/>
        <v>900</v>
      </c>
      <c r="V29" s="13">
        <v>28</v>
      </c>
      <c r="W29" s="13">
        <f t="shared" si="0"/>
        <v>784</v>
      </c>
      <c r="X29" s="14">
        <f t="shared" si="3"/>
        <v>940</v>
      </c>
      <c r="Y29" s="15">
        <v>103</v>
      </c>
      <c r="Z29" s="16">
        <f t="shared" si="12"/>
        <v>12109</v>
      </c>
      <c r="AA29" s="14">
        <f t="shared" si="2"/>
        <v>14530</v>
      </c>
      <c r="AB29" s="4">
        <v>4</v>
      </c>
    </row>
    <row r="30" spans="1:28" ht="12.75" customHeight="1" hidden="1">
      <c r="A30" s="69" t="s">
        <v>15</v>
      </c>
      <c r="B30" s="78">
        <f aca="true" t="shared" si="13" ref="B30:J30">IF(B28&gt;0,IF(B28&lt;=75,VLOOKUP(B28,$V$2:$X$76,IF(B29="중복",2,3)),VLOOKUP(B28,$Y$2:$AA$76,IF(B29="중복",2,3))),"")</f>
      </c>
      <c r="C30" s="79">
        <f t="shared" si="13"/>
      </c>
      <c r="D30" s="78">
        <f t="shared" si="13"/>
      </c>
      <c r="E30" s="79">
        <f t="shared" si="13"/>
      </c>
      <c r="F30" s="78">
        <f t="shared" si="13"/>
      </c>
      <c r="G30" s="79">
        <f t="shared" si="13"/>
      </c>
      <c r="H30" s="78">
        <f t="shared" si="13"/>
      </c>
      <c r="I30" s="79">
        <f t="shared" si="13"/>
      </c>
      <c r="J30" s="80">
        <f t="shared" si="13"/>
      </c>
      <c r="K30" s="57"/>
      <c r="L30" s="57"/>
      <c r="M30" s="57"/>
      <c r="N30" s="57"/>
      <c r="O30" s="57"/>
      <c r="P30" s="57"/>
      <c r="Q30" s="15">
        <v>24</v>
      </c>
      <c r="R30" s="24">
        <v>20167</v>
      </c>
      <c r="S30" s="27">
        <f t="shared" si="7"/>
        <v>225316</v>
      </c>
      <c r="T30" s="28">
        <f t="shared" si="5"/>
      </c>
      <c r="U30" s="5">
        <f t="shared" si="6"/>
        <v>903</v>
      </c>
      <c r="V30" s="13">
        <v>29</v>
      </c>
      <c r="W30" s="13">
        <f t="shared" si="0"/>
        <v>841</v>
      </c>
      <c r="X30" s="14">
        <f t="shared" si="3"/>
        <v>1009</v>
      </c>
      <c r="Y30" s="15">
        <v>104</v>
      </c>
      <c r="Z30" s="16">
        <f t="shared" si="12"/>
        <v>12816</v>
      </c>
      <c r="AA30" s="14">
        <f t="shared" si="2"/>
        <v>15379</v>
      </c>
      <c r="AB30" s="4">
        <v>5</v>
      </c>
    </row>
    <row r="31" spans="1:28" ht="12.75" customHeight="1" thickBot="1">
      <c r="A31" s="70" t="s">
        <v>21</v>
      </c>
      <c r="B31" s="62"/>
      <c r="C31" s="63"/>
      <c r="D31" s="62"/>
      <c r="E31" s="63"/>
      <c r="F31" s="62"/>
      <c r="G31" s="63"/>
      <c r="H31" s="62"/>
      <c r="I31" s="63"/>
      <c r="J31" s="64"/>
      <c r="K31" s="57"/>
      <c r="L31" s="57"/>
      <c r="M31" s="57"/>
      <c r="N31" s="57"/>
      <c r="O31" s="57"/>
      <c r="P31" s="57"/>
      <c r="Q31" s="15">
        <v>25</v>
      </c>
      <c r="R31" s="24">
        <v>21075</v>
      </c>
      <c r="S31" s="27">
        <f t="shared" si="7"/>
        <v>245483</v>
      </c>
      <c r="T31" s="28">
        <f t="shared" si="5"/>
      </c>
      <c r="U31" s="5">
        <f t="shared" si="6"/>
        <v>908</v>
      </c>
      <c r="V31" s="13">
        <v>30</v>
      </c>
      <c r="W31" s="13">
        <f t="shared" si="0"/>
        <v>900</v>
      </c>
      <c r="X31" s="14">
        <f t="shared" si="3"/>
        <v>1080</v>
      </c>
      <c r="Y31" s="15">
        <v>105</v>
      </c>
      <c r="Z31" s="16">
        <f t="shared" si="12"/>
        <v>13525</v>
      </c>
      <c r="AA31" s="14">
        <f t="shared" si="2"/>
        <v>16230</v>
      </c>
      <c r="AB31" s="4">
        <v>6</v>
      </c>
    </row>
    <row r="32" spans="1:28" ht="12.75" customHeight="1">
      <c r="A32" s="66">
        <v>7</v>
      </c>
      <c r="B32" s="59"/>
      <c r="C32" s="60"/>
      <c r="D32" s="59"/>
      <c r="E32" s="60"/>
      <c r="F32" s="59"/>
      <c r="G32" s="60"/>
      <c r="H32" s="59"/>
      <c r="I32" s="60"/>
      <c r="J32" s="61"/>
      <c r="K32" s="57"/>
      <c r="L32" s="57"/>
      <c r="M32" s="57"/>
      <c r="N32" s="57"/>
      <c r="O32" s="57"/>
      <c r="P32" s="57"/>
      <c r="Q32" s="15">
        <v>26</v>
      </c>
      <c r="R32" s="24">
        <v>21986</v>
      </c>
      <c r="S32" s="27">
        <f t="shared" si="7"/>
        <v>266558</v>
      </c>
      <c r="T32" s="28">
        <f t="shared" si="5"/>
      </c>
      <c r="U32" s="5">
        <f t="shared" si="6"/>
        <v>911</v>
      </c>
      <c r="V32" s="13">
        <v>31</v>
      </c>
      <c r="W32" s="13">
        <f t="shared" si="0"/>
        <v>961</v>
      </c>
      <c r="X32" s="14">
        <f t="shared" si="3"/>
        <v>1153</v>
      </c>
      <c r="Y32" s="15">
        <v>106</v>
      </c>
      <c r="Z32" s="16">
        <f t="shared" si="12"/>
        <v>14236</v>
      </c>
      <c r="AA32" s="14">
        <f t="shared" si="2"/>
        <v>17083</v>
      </c>
      <c r="AB32" s="4">
        <v>7</v>
      </c>
    </row>
    <row r="33" spans="1:28" ht="12.75" customHeight="1">
      <c r="A33" s="67" t="s">
        <v>0</v>
      </c>
      <c r="B33" s="72"/>
      <c r="C33" s="73"/>
      <c r="D33" s="72"/>
      <c r="E33" s="73"/>
      <c r="F33" s="72"/>
      <c r="G33" s="73"/>
      <c r="H33" s="72"/>
      <c r="I33" s="73"/>
      <c r="J33" s="74"/>
      <c r="K33" s="57"/>
      <c r="L33" s="57"/>
      <c r="M33" s="57"/>
      <c r="N33" s="57"/>
      <c r="O33" s="57"/>
      <c r="P33" s="57"/>
      <c r="Q33" s="15">
        <v>27</v>
      </c>
      <c r="R33" s="24">
        <v>22900</v>
      </c>
      <c r="S33" s="27">
        <f t="shared" si="7"/>
        <v>288544</v>
      </c>
      <c r="T33" s="28">
        <f t="shared" si="5"/>
      </c>
      <c r="U33" s="5">
        <f t="shared" si="6"/>
        <v>914</v>
      </c>
      <c r="V33" s="13">
        <v>32</v>
      </c>
      <c r="W33" s="13">
        <f t="shared" si="0"/>
        <v>1024</v>
      </c>
      <c r="X33" s="14">
        <f t="shared" si="3"/>
        <v>1228</v>
      </c>
      <c r="Y33" s="15">
        <v>107</v>
      </c>
      <c r="Z33" s="16">
        <f t="shared" si="12"/>
        <v>14949</v>
      </c>
      <c r="AA33" s="14">
        <f t="shared" si="2"/>
        <v>17938</v>
      </c>
      <c r="AB33" s="4">
        <v>8</v>
      </c>
    </row>
    <row r="34" spans="1:28" ht="12.75" customHeight="1">
      <c r="A34" s="68" t="s">
        <v>17</v>
      </c>
      <c r="B34" s="75"/>
      <c r="C34" s="76"/>
      <c r="D34" s="75"/>
      <c r="E34" s="76"/>
      <c r="F34" s="75"/>
      <c r="G34" s="76"/>
      <c r="H34" s="75"/>
      <c r="I34" s="76"/>
      <c r="J34" s="77"/>
      <c r="K34" s="57"/>
      <c r="L34" s="57"/>
      <c r="M34" s="57"/>
      <c r="N34" s="57"/>
      <c r="O34" s="57"/>
      <c r="P34" s="57"/>
      <c r="Q34" s="15">
        <v>28</v>
      </c>
      <c r="R34" s="24">
        <v>23817</v>
      </c>
      <c r="S34" s="27">
        <f t="shared" si="7"/>
        <v>311444</v>
      </c>
      <c r="T34" s="28">
        <f t="shared" si="5"/>
      </c>
      <c r="U34" s="5">
        <f t="shared" si="6"/>
        <v>917</v>
      </c>
      <c r="V34" s="13">
        <v>33</v>
      </c>
      <c r="W34" s="13">
        <f t="shared" si="0"/>
        <v>1089</v>
      </c>
      <c r="X34" s="14">
        <f t="shared" si="3"/>
        <v>1306</v>
      </c>
      <c r="Y34" s="15">
        <v>108</v>
      </c>
      <c r="Z34" s="16">
        <f t="shared" si="12"/>
        <v>15664</v>
      </c>
      <c r="AA34" s="14">
        <f t="shared" si="2"/>
        <v>18796</v>
      </c>
      <c r="AB34" s="4">
        <v>9</v>
      </c>
    </row>
    <row r="35" spans="1:28" ht="12.75" customHeight="1" hidden="1">
      <c r="A35" s="69" t="s">
        <v>15</v>
      </c>
      <c r="B35" s="78">
        <f aca="true" t="shared" si="14" ref="B35:J35">IF(B33&gt;0,IF(B33&lt;=75,VLOOKUP(B33,$V$2:$X$76,IF(B34="중복",2,3)),VLOOKUP(B33,$Y$2:$AA$76,IF(B34="중복",2,3))),"")</f>
      </c>
      <c r="C35" s="79">
        <f t="shared" si="14"/>
      </c>
      <c r="D35" s="78">
        <f t="shared" si="14"/>
      </c>
      <c r="E35" s="79">
        <f t="shared" si="14"/>
      </c>
      <c r="F35" s="78">
        <f t="shared" si="14"/>
      </c>
      <c r="G35" s="79">
        <f t="shared" si="14"/>
      </c>
      <c r="H35" s="78">
        <f t="shared" si="14"/>
      </c>
      <c r="I35" s="79">
        <f t="shared" si="14"/>
      </c>
      <c r="J35" s="80">
        <f t="shared" si="14"/>
      </c>
      <c r="K35" s="57"/>
      <c r="L35" s="57"/>
      <c r="M35" s="57"/>
      <c r="N35" s="57"/>
      <c r="O35" s="57"/>
      <c r="P35" s="57"/>
      <c r="Q35" s="15">
        <v>29</v>
      </c>
      <c r="R35" s="24">
        <v>24739</v>
      </c>
      <c r="S35" s="27">
        <f t="shared" si="7"/>
        <v>335261</v>
      </c>
      <c r="T35" s="28">
        <f t="shared" si="5"/>
      </c>
      <c r="U35" s="5">
        <f t="shared" si="6"/>
        <v>922</v>
      </c>
      <c r="V35" s="13">
        <v>34</v>
      </c>
      <c r="W35" s="13">
        <f t="shared" si="0"/>
        <v>1156</v>
      </c>
      <c r="X35" s="14">
        <f t="shared" si="3"/>
        <v>1387</v>
      </c>
      <c r="Y35" s="15">
        <v>109</v>
      </c>
      <c r="Z35" s="16">
        <f t="shared" si="12"/>
        <v>16381</v>
      </c>
      <c r="AA35" s="14">
        <f t="shared" si="2"/>
        <v>19657</v>
      </c>
      <c r="AB35" s="4">
        <v>10</v>
      </c>
    </row>
    <row r="36" spans="1:29" ht="12.75" customHeight="1" thickBot="1">
      <c r="A36" s="70" t="s">
        <v>21</v>
      </c>
      <c r="B36" s="62"/>
      <c r="C36" s="63"/>
      <c r="D36" s="62"/>
      <c r="E36" s="63"/>
      <c r="F36" s="62"/>
      <c r="G36" s="63"/>
      <c r="H36" s="62"/>
      <c r="I36" s="63"/>
      <c r="J36" s="64"/>
      <c r="K36" s="57"/>
      <c r="L36" s="57"/>
      <c r="M36" s="57"/>
      <c r="N36" s="57"/>
      <c r="O36" s="57"/>
      <c r="P36" s="57"/>
      <c r="Q36" s="15">
        <v>30</v>
      </c>
      <c r="R36" s="24">
        <v>21251</v>
      </c>
      <c r="S36" s="27">
        <f t="shared" si="7"/>
        <v>360000</v>
      </c>
      <c r="T36" s="28">
        <f t="shared" si="5"/>
      </c>
      <c r="U36" s="5">
        <f t="shared" si="6"/>
        <v>-3488</v>
      </c>
      <c r="V36" s="13">
        <v>35</v>
      </c>
      <c r="W36" s="13">
        <f t="shared" si="0"/>
        <v>1225</v>
      </c>
      <c r="X36" s="14">
        <f t="shared" si="3"/>
        <v>1470</v>
      </c>
      <c r="Y36" s="15">
        <v>110</v>
      </c>
      <c r="Z36" s="16">
        <f t="shared" si="12"/>
        <v>17100</v>
      </c>
      <c r="AA36" s="14">
        <f t="shared" si="2"/>
        <v>20520</v>
      </c>
      <c r="AB36" s="30" t="s">
        <v>23</v>
      </c>
      <c r="AC36" s="30"/>
    </row>
    <row r="37" spans="1:28" ht="12.75" customHeight="1">
      <c r="A37" s="66">
        <v>8</v>
      </c>
      <c r="B37" s="59"/>
      <c r="C37" s="60"/>
      <c r="D37" s="59"/>
      <c r="E37" s="60"/>
      <c r="F37" s="59"/>
      <c r="G37" s="60"/>
      <c r="H37" s="59"/>
      <c r="I37" s="60"/>
      <c r="J37" s="61"/>
      <c r="K37" s="57"/>
      <c r="L37" s="57"/>
      <c r="M37" s="57"/>
      <c r="N37" s="57"/>
      <c r="O37" s="57"/>
      <c r="P37" s="57"/>
      <c r="Q37" s="15">
        <v>31</v>
      </c>
      <c r="R37" s="24">
        <v>35180</v>
      </c>
      <c r="S37" s="27">
        <f t="shared" si="7"/>
        <v>381251</v>
      </c>
      <c r="T37" s="28">
        <f t="shared" si="5"/>
      </c>
      <c r="U37" s="5">
        <f t="shared" si="6"/>
        <v>13929</v>
      </c>
      <c r="V37" s="13">
        <v>36</v>
      </c>
      <c r="W37" s="13">
        <f t="shared" si="0"/>
        <v>1296</v>
      </c>
      <c r="X37" s="14">
        <f t="shared" si="3"/>
        <v>1555</v>
      </c>
      <c r="Y37" s="15">
        <v>111</v>
      </c>
      <c r="Z37" s="16">
        <f aca="true" t="shared" si="15" ref="Z37:Z46">17100+(Y37-110)*1220+(Y37-110)*(Y37-110)</f>
        <v>18321</v>
      </c>
      <c r="AA37" s="14">
        <f t="shared" si="2"/>
        <v>21985</v>
      </c>
      <c r="AB37" s="4">
        <v>2</v>
      </c>
    </row>
    <row r="38" spans="1:28" ht="12.75" customHeight="1">
      <c r="A38" s="67" t="s">
        <v>0</v>
      </c>
      <c r="B38" s="72"/>
      <c r="C38" s="73"/>
      <c r="D38" s="72"/>
      <c r="E38" s="73"/>
      <c r="F38" s="72"/>
      <c r="G38" s="73"/>
      <c r="H38" s="72"/>
      <c r="I38" s="73"/>
      <c r="J38" s="74"/>
      <c r="K38" s="57"/>
      <c r="L38" s="57"/>
      <c r="M38" s="57"/>
      <c r="N38" s="57"/>
      <c r="O38" s="57"/>
      <c r="P38" s="57"/>
      <c r="Q38" s="15">
        <v>32</v>
      </c>
      <c r="R38" s="24">
        <v>37191</v>
      </c>
      <c r="S38" s="27">
        <f t="shared" si="7"/>
        <v>416431</v>
      </c>
      <c r="T38" s="28">
        <f t="shared" si="5"/>
      </c>
      <c r="U38" s="5">
        <f t="shared" si="6"/>
        <v>2011</v>
      </c>
      <c r="V38" s="13">
        <v>37</v>
      </c>
      <c r="W38" s="13">
        <f t="shared" si="0"/>
        <v>1369</v>
      </c>
      <c r="X38" s="14">
        <f t="shared" si="3"/>
        <v>1642</v>
      </c>
      <c r="Y38" s="15">
        <v>112</v>
      </c>
      <c r="Z38" s="16">
        <f t="shared" si="15"/>
        <v>19544</v>
      </c>
      <c r="AA38" s="14">
        <f t="shared" si="2"/>
        <v>23452</v>
      </c>
      <c r="AB38" s="4">
        <v>3</v>
      </c>
    </row>
    <row r="39" spans="1:28" ht="12.75" customHeight="1">
      <c r="A39" s="68" t="s">
        <v>17</v>
      </c>
      <c r="B39" s="75"/>
      <c r="C39" s="76"/>
      <c r="D39" s="75"/>
      <c r="E39" s="76"/>
      <c r="F39" s="75"/>
      <c r="G39" s="76"/>
      <c r="H39" s="75"/>
      <c r="I39" s="76"/>
      <c r="J39" s="77"/>
      <c r="K39" s="57"/>
      <c r="L39" s="57"/>
      <c r="M39" s="57"/>
      <c r="N39" s="57"/>
      <c r="O39" s="57"/>
      <c r="P39" s="57"/>
      <c r="Q39" s="15">
        <v>33</v>
      </c>
      <c r="R39" s="24">
        <v>39253</v>
      </c>
      <c r="S39" s="27">
        <f t="shared" si="7"/>
        <v>453622</v>
      </c>
      <c r="T39" s="28">
        <f t="shared" si="5"/>
      </c>
      <c r="U39" s="5">
        <f t="shared" si="6"/>
        <v>2062</v>
      </c>
      <c r="V39" s="13">
        <v>38</v>
      </c>
      <c r="W39" s="13">
        <f t="shared" si="0"/>
        <v>1444</v>
      </c>
      <c r="X39" s="14">
        <f t="shared" si="3"/>
        <v>1732</v>
      </c>
      <c r="Y39" s="15">
        <v>113</v>
      </c>
      <c r="Z39" s="16">
        <f t="shared" si="15"/>
        <v>20769</v>
      </c>
      <c r="AA39" s="14">
        <f t="shared" si="2"/>
        <v>24922</v>
      </c>
      <c r="AB39" s="4">
        <v>4</v>
      </c>
    </row>
    <row r="40" spans="1:28" ht="12.75" customHeight="1" hidden="1">
      <c r="A40" s="69" t="s">
        <v>15</v>
      </c>
      <c r="B40" s="78">
        <f aca="true" t="shared" si="16" ref="B40:J40">IF(B38&gt;0,IF(B38&lt;=75,VLOOKUP(B38,$V$2:$X$76,IF(B39="중복",2,3)),VLOOKUP(B38,$Y$2:$AA$76,IF(B39="중복",2,3))),"")</f>
      </c>
      <c r="C40" s="79">
        <f t="shared" si="16"/>
      </c>
      <c r="D40" s="78">
        <f t="shared" si="16"/>
      </c>
      <c r="E40" s="79">
        <f t="shared" si="16"/>
      </c>
      <c r="F40" s="78">
        <f t="shared" si="16"/>
      </c>
      <c r="G40" s="79">
        <f t="shared" si="16"/>
      </c>
      <c r="H40" s="78">
        <f t="shared" si="16"/>
      </c>
      <c r="I40" s="79">
        <f t="shared" si="16"/>
      </c>
      <c r="J40" s="80">
        <f t="shared" si="16"/>
      </c>
      <c r="K40" s="57"/>
      <c r="L40" s="57"/>
      <c r="M40" s="57"/>
      <c r="N40" s="57"/>
      <c r="O40" s="57"/>
      <c r="P40" s="57"/>
      <c r="Q40" s="15">
        <v>34</v>
      </c>
      <c r="R40" s="24">
        <v>41363</v>
      </c>
      <c r="S40" s="27">
        <f t="shared" si="7"/>
        <v>492875</v>
      </c>
      <c r="T40" s="28">
        <f t="shared" si="5"/>
      </c>
      <c r="U40" s="5">
        <f aca="true" t="shared" si="17" ref="U40:U70">R40-R39</f>
        <v>2110</v>
      </c>
      <c r="V40" s="13">
        <v>39</v>
      </c>
      <c r="W40" s="13">
        <f t="shared" si="0"/>
        <v>1521</v>
      </c>
      <c r="X40" s="14">
        <f t="shared" si="3"/>
        <v>1825</v>
      </c>
      <c r="Y40" s="15">
        <v>114</v>
      </c>
      <c r="Z40" s="16">
        <f t="shared" si="15"/>
        <v>21996</v>
      </c>
      <c r="AA40" s="14">
        <f t="shared" si="2"/>
        <v>26395</v>
      </c>
      <c r="AB40" s="4">
        <v>5</v>
      </c>
    </row>
    <row r="41" spans="1:28" ht="12.75" customHeight="1" thickBot="1">
      <c r="A41" s="70" t="s">
        <v>21</v>
      </c>
      <c r="B41" s="62"/>
      <c r="C41" s="63"/>
      <c r="D41" s="62"/>
      <c r="E41" s="63"/>
      <c r="F41" s="62"/>
      <c r="G41" s="63"/>
      <c r="H41" s="62"/>
      <c r="I41" s="63"/>
      <c r="J41" s="64"/>
      <c r="K41" s="57"/>
      <c r="L41" s="57"/>
      <c r="M41" s="57"/>
      <c r="N41" s="57"/>
      <c r="O41" s="57"/>
      <c r="P41" s="57"/>
      <c r="Q41" s="15">
        <v>35</v>
      </c>
      <c r="R41" s="24">
        <v>43521</v>
      </c>
      <c r="S41" s="27">
        <f t="shared" si="7"/>
        <v>534238</v>
      </c>
      <c r="T41" s="28">
        <f t="shared" si="5"/>
      </c>
      <c r="U41" s="5">
        <f t="shared" si="17"/>
        <v>2158</v>
      </c>
      <c r="V41" s="13">
        <v>40</v>
      </c>
      <c r="W41" s="13">
        <f t="shared" si="0"/>
        <v>1600</v>
      </c>
      <c r="X41" s="14">
        <f t="shared" si="3"/>
        <v>1920</v>
      </c>
      <c r="Y41" s="15">
        <v>115</v>
      </c>
      <c r="Z41" s="16">
        <f t="shared" si="15"/>
        <v>23225</v>
      </c>
      <c r="AA41" s="14">
        <f t="shared" si="2"/>
        <v>27870</v>
      </c>
      <c r="AB41" s="4">
        <v>6</v>
      </c>
    </row>
    <row r="42" spans="1:28" ht="12.75" customHeight="1">
      <c r="A42" s="66">
        <v>9</v>
      </c>
      <c r="B42" s="59"/>
      <c r="C42" s="60"/>
      <c r="D42" s="59"/>
      <c r="E42" s="60"/>
      <c r="F42" s="59"/>
      <c r="G42" s="60"/>
      <c r="H42" s="59"/>
      <c r="I42" s="60"/>
      <c r="J42" s="61"/>
      <c r="K42" s="57"/>
      <c r="L42" s="57"/>
      <c r="M42" s="57"/>
      <c r="N42" s="57"/>
      <c r="O42" s="57"/>
      <c r="P42" s="57"/>
      <c r="Q42" s="15">
        <v>36</v>
      </c>
      <c r="R42" s="24">
        <v>45727</v>
      </c>
      <c r="S42" s="27">
        <f t="shared" si="7"/>
        <v>577759</v>
      </c>
      <c r="T42" s="28">
        <f t="shared" si="5"/>
      </c>
      <c r="U42" s="5">
        <f t="shared" si="17"/>
        <v>2206</v>
      </c>
      <c r="V42" s="13">
        <v>41</v>
      </c>
      <c r="W42" s="13">
        <f t="shared" si="0"/>
        <v>1681</v>
      </c>
      <c r="X42" s="14">
        <f t="shared" si="3"/>
        <v>2017</v>
      </c>
      <c r="Y42" s="15">
        <v>116</v>
      </c>
      <c r="Z42" s="16">
        <f t="shared" si="15"/>
        <v>24456</v>
      </c>
      <c r="AA42" s="14">
        <f t="shared" si="2"/>
        <v>29347</v>
      </c>
      <c r="AB42" s="4">
        <v>7</v>
      </c>
    </row>
    <row r="43" spans="1:28" ht="12.75" customHeight="1">
      <c r="A43" s="67" t="s">
        <v>0</v>
      </c>
      <c r="B43" s="72"/>
      <c r="C43" s="73"/>
      <c r="D43" s="72"/>
      <c r="E43" s="73"/>
      <c r="F43" s="72"/>
      <c r="G43" s="73"/>
      <c r="H43" s="72"/>
      <c r="I43" s="73"/>
      <c r="J43" s="74"/>
      <c r="K43" s="57"/>
      <c r="L43" s="57"/>
      <c r="M43" s="57"/>
      <c r="N43" s="57"/>
      <c r="O43" s="57"/>
      <c r="P43" s="57"/>
      <c r="Q43" s="15">
        <v>37</v>
      </c>
      <c r="R43" s="24">
        <v>47980</v>
      </c>
      <c r="S43" s="27">
        <f t="shared" si="7"/>
        <v>623486</v>
      </c>
      <c r="T43" s="28">
        <f t="shared" si="5"/>
      </c>
      <c r="U43" s="5">
        <f t="shared" si="17"/>
        <v>2253</v>
      </c>
      <c r="V43" s="13">
        <v>42</v>
      </c>
      <c r="W43" s="13">
        <f t="shared" si="0"/>
        <v>1764</v>
      </c>
      <c r="X43" s="14">
        <f t="shared" si="3"/>
        <v>2116</v>
      </c>
      <c r="Y43" s="15">
        <v>117</v>
      </c>
      <c r="Z43" s="16">
        <f t="shared" si="15"/>
        <v>25689</v>
      </c>
      <c r="AA43" s="14">
        <f t="shared" si="2"/>
        <v>30826</v>
      </c>
      <c r="AB43" s="4">
        <v>8</v>
      </c>
    </row>
    <row r="44" spans="1:28" ht="12.75" customHeight="1">
      <c r="A44" s="68" t="s">
        <v>17</v>
      </c>
      <c r="B44" s="75"/>
      <c r="C44" s="76"/>
      <c r="D44" s="75"/>
      <c r="E44" s="76"/>
      <c r="F44" s="75"/>
      <c r="G44" s="76"/>
      <c r="H44" s="75"/>
      <c r="I44" s="76"/>
      <c r="J44" s="77"/>
      <c r="K44" s="57"/>
      <c r="L44" s="57"/>
      <c r="M44" s="57"/>
      <c r="N44" s="57"/>
      <c r="O44" s="57"/>
      <c r="P44" s="57"/>
      <c r="Q44" s="15">
        <v>38</v>
      </c>
      <c r="R44" s="24">
        <v>50282</v>
      </c>
      <c r="S44" s="27">
        <f t="shared" si="7"/>
        <v>671466</v>
      </c>
      <c r="T44" s="28">
        <f t="shared" si="5"/>
      </c>
      <c r="U44" s="5">
        <f t="shared" si="17"/>
        <v>2302</v>
      </c>
      <c r="V44" s="13">
        <v>43</v>
      </c>
      <c r="W44" s="13">
        <f t="shared" si="0"/>
        <v>1849</v>
      </c>
      <c r="X44" s="14">
        <f t="shared" si="3"/>
        <v>2218</v>
      </c>
      <c r="Y44" s="15">
        <v>118</v>
      </c>
      <c r="Z44" s="16">
        <f t="shared" si="15"/>
        <v>26924</v>
      </c>
      <c r="AA44" s="14">
        <f t="shared" si="2"/>
        <v>32308</v>
      </c>
      <c r="AB44" s="4">
        <v>9</v>
      </c>
    </row>
    <row r="45" spans="1:28" ht="12.75" customHeight="1" hidden="1">
      <c r="A45" s="69" t="s">
        <v>15</v>
      </c>
      <c r="B45" s="78">
        <f aca="true" t="shared" si="18" ref="B45:J45">IF(B43&gt;0,IF(B43&lt;=75,VLOOKUP(B43,$V$2:$X$76,IF(B44="중복",2,3)),VLOOKUP(B43,$Y$2:$AA$76,IF(B44="중복",2,3))),"")</f>
      </c>
      <c r="C45" s="79">
        <f t="shared" si="18"/>
      </c>
      <c r="D45" s="78">
        <f t="shared" si="18"/>
      </c>
      <c r="E45" s="79">
        <f t="shared" si="18"/>
      </c>
      <c r="F45" s="78">
        <f t="shared" si="18"/>
      </c>
      <c r="G45" s="79">
        <f t="shared" si="18"/>
      </c>
      <c r="H45" s="78">
        <f t="shared" si="18"/>
      </c>
      <c r="I45" s="79">
        <f t="shared" si="18"/>
      </c>
      <c r="J45" s="80">
        <f t="shared" si="18"/>
      </c>
      <c r="K45" s="57"/>
      <c r="L45" s="57"/>
      <c r="M45" s="57"/>
      <c r="N45" s="57"/>
      <c r="O45" s="57"/>
      <c r="P45" s="57"/>
      <c r="Q45" s="15">
        <v>39</v>
      </c>
      <c r="R45" s="24">
        <v>52629</v>
      </c>
      <c r="S45" s="27">
        <f t="shared" si="7"/>
        <v>721748</v>
      </c>
      <c r="T45" s="28">
        <f t="shared" si="5"/>
      </c>
      <c r="U45" s="5">
        <f t="shared" si="17"/>
        <v>2347</v>
      </c>
      <c r="V45" s="13">
        <v>44</v>
      </c>
      <c r="W45" s="13">
        <f t="shared" si="0"/>
        <v>1936</v>
      </c>
      <c r="X45" s="14">
        <f t="shared" si="3"/>
        <v>2323</v>
      </c>
      <c r="Y45" s="15">
        <v>119</v>
      </c>
      <c r="Z45" s="16">
        <f t="shared" si="15"/>
        <v>28161</v>
      </c>
      <c r="AA45" s="14">
        <f t="shared" si="2"/>
        <v>33793</v>
      </c>
      <c r="AB45" s="4">
        <v>10</v>
      </c>
    </row>
    <row r="46" spans="1:29" ht="12.75" customHeight="1" thickBot="1">
      <c r="A46" s="70" t="s">
        <v>21</v>
      </c>
      <c r="B46" s="62"/>
      <c r="C46" s="63"/>
      <c r="D46" s="62"/>
      <c r="E46" s="63"/>
      <c r="F46" s="62"/>
      <c r="G46" s="63"/>
      <c r="H46" s="62"/>
      <c r="I46" s="63"/>
      <c r="J46" s="64"/>
      <c r="K46" s="57"/>
      <c r="L46" s="57"/>
      <c r="M46" s="57"/>
      <c r="N46" s="57"/>
      <c r="O46" s="57"/>
      <c r="P46" s="57"/>
      <c r="Q46" s="15">
        <v>40</v>
      </c>
      <c r="R46" s="24">
        <v>55025</v>
      </c>
      <c r="S46" s="27">
        <f t="shared" si="7"/>
        <v>774377</v>
      </c>
      <c r="T46" s="28">
        <f t="shared" si="5"/>
      </c>
      <c r="U46" s="5">
        <f t="shared" si="17"/>
        <v>2396</v>
      </c>
      <c r="V46" s="13">
        <v>45</v>
      </c>
      <c r="W46" s="13">
        <f t="shared" si="0"/>
        <v>2025</v>
      </c>
      <c r="X46" s="14">
        <f t="shared" si="3"/>
        <v>2430</v>
      </c>
      <c r="Y46" s="15">
        <v>120</v>
      </c>
      <c r="Z46" s="16">
        <f t="shared" si="15"/>
        <v>29400</v>
      </c>
      <c r="AA46" s="14">
        <f t="shared" si="2"/>
        <v>35280</v>
      </c>
      <c r="AB46" s="31" t="s">
        <v>24</v>
      </c>
      <c r="AC46" s="31"/>
    </row>
    <row r="47" spans="1:28" ht="12.75" customHeight="1">
      <c r="A47" s="66">
        <v>10</v>
      </c>
      <c r="B47" s="59"/>
      <c r="C47" s="60"/>
      <c r="D47" s="59"/>
      <c r="E47" s="60"/>
      <c r="F47" s="59"/>
      <c r="G47" s="60"/>
      <c r="H47" s="59"/>
      <c r="I47" s="60"/>
      <c r="J47" s="61"/>
      <c r="K47" s="57"/>
      <c r="L47" s="57"/>
      <c r="M47" s="57"/>
      <c r="N47" s="57"/>
      <c r="O47" s="57"/>
      <c r="P47" s="57"/>
      <c r="Q47" s="15">
        <v>41</v>
      </c>
      <c r="R47" s="24">
        <v>57466</v>
      </c>
      <c r="S47" s="27">
        <f t="shared" si="7"/>
        <v>829402</v>
      </c>
      <c r="T47" s="28">
        <f t="shared" si="5"/>
      </c>
      <c r="U47" s="5">
        <f t="shared" si="17"/>
        <v>2441</v>
      </c>
      <c r="V47" s="13">
        <v>46</v>
      </c>
      <c r="W47" s="13">
        <f t="shared" si="0"/>
        <v>2116</v>
      </c>
      <c r="X47" s="14">
        <f t="shared" si="3"/>
        <v>2539</v>
      </c>
      <c r="Y47" s="15">
        <v>121</v>
      </c>
      <c r="Z47" s="16">
        <f aca="true" t="shared" si="19" ref="Z47:Z56">29400+(Y47-120)*1740+(Y47-120)*(Y47-120)</f>
        <v>31141</v>
      </c>
      <c r="AA47" s="14">
        <f t="shared" si="2"/>
        <v>37369</v>
      </c>
      <c r="AB47" s="4">
        <v>2</v>
      </c>
    </row>
    <row r="48" spans="1:28" ht="12.75" customHeight="1">
      <c r="A48" s="67" t="s">
        <v>0</v>
      </c>
      <c r="B48" s="72"/>
      <c r="C48" s="73"/>
      <c r="D48" s="72"/>
      <c r="E48" s="73"/>
      <c r="F48" s="72"/>
      <c r="G48" s="73"/>
      <c r="H48" s="72"/>
      <c r="I48" s="73"/>
      <c r="J48" s="74"/>
      <c r="K48" s="57"/>
      <c r="L48" s="57"/>
      <c r="M48" s="57"/>
      <c r="N48" s="57"/>
      <c r="O48" s="57"/>
      <c r="P48" s="57"/>
      <c r="Q48" s="15">
        <v>42</v>
      </c>
      <c r="R48" s="24">
        <v>59953</v>
      </c>
      <c r="S48" s="27">
        <f t="shared" si="7"/>
        <v>886868</v>
      </c>
      <c r="T48" s="28">
        <f t="shared" si="5"/>
      </c>
      <c r="U48" s="5">
        <f t="shared" si="17"/>
        <v>2487</v>
      </c>
      <c r="V48" s="13">
        <v>47</v>
      </c>
      <c r="W48" s="13">
        <f t="shared" si="0"/>
        <v>2209</v>
      </c>
      <c r="X48" s="14">
        <f t="shared" si="3"/>
        <v>2650</v>
      </c>
      <c r="Y48" s="15">
        <v>122</v>
      </c>
      <c r="Z48" s="16">
        <f t="shared" si="19"/>
        <v>32884</v>
      </c>
      <c r="AA48" s="14">
        <f t="shared" si="2"/>
        <v>39460</v>
      </c>
      <c r="AB48" s="4">
        <v>3</v>
      </c>
    </row>
    <row r="49" spans="1:28" ht="12.75" customHeight="1">
      <c r="A49" s="68" t="s">
        <v>17</v>
      </c>
      <c r="B49" s="75"/>
      <c r="C49" s="76"/>
      <c r="D49" s="75"/>
      <c r="E49" s="76"/>
      <c r="F49" s="76"/>
      <c r="G49" s="76"/>
      <c r="H49" s="76"/>
      <c r="I49" s="76"/>
      <c r="J49" s="77"/>
      <c r="K49" s="57"/>
      <c r="L49" s="57"/>
      <c r="M49" s="57"/>
      <c r="N49" s="57"/>
      <c r="O49" s="57"/>
      <c r="P49" s="57"/>
      <c r="Q49" s="15">
        <v>43</v>
      </c>
      <c r="R49" s="24">
        <v>62488</v>
      </c>
      <c r="S49" s="27">
        <f t="shared" si="7"/>
        <v>946821</v>
      </c>
      <c r="T49" s="28">
        <f t="shared" si="5"/>
      </c>
      <c r="U49" s="5">
        <f t="shared" si="17"/>
        <v>2535</v>
      </c>
      <c r="V49" s="13">
        <v>48</v>
      </c>
      <c r="W49" s="13">
        <f t="shared" si="0"/>
        <v>2304</v>
      </c>
      <c r="X49" s="14">
        <f t="shared" si="3"/>
        <v>2764</v>
      </c>
      <c r="Y49" s="15">
        <v>123</v>
      </c>
      <c r="Z49" s="16">
        <f t="shared" si="19"/>
        <v>34629</v>
      </c>
      <c r="AA49" s="14">
        <f t="shared" si="2"/>
        <v>41554</v>
      </c>
      <c r="AB49" s="4">
        <v>4</v>
      </c>
    </row>
    <row r="50" spans="1:28" ht="12.75" customHeight="1" hidden="1">
      <c r="A50" s="69" t="s">
        <v>15</v>
      </c>
      <c r="B50" s="78">
        <f aca="true" t="shared" si="20" ref="B50:J50">IF(B48&gt;0,IF(B48&lt;=75,VLOOKUP(B48,$V$2:$X$76,IF(B49="중복",2,3)),VLOOKUP(B48,$Y$2:$AA$76,IF(B49="중복",2,3))),"")</f>
      </c>
      <c r="C50" s="79">
        <f t="shared" si="20"/>
      </c>
      <c r="D50" s="78">
        <f t="shared" si="20"/>
      </c>
      <c r="E50" s="79">
        <f t="shared" si="20"/>
      </c>
      <c r="F50" s="78">
        <f t="shared" si="20"/>
      </c>
      <c r="G50" s="79">
        <f t="shared" si="20"/>
      </c>
      <c r="H50" s="78">
        <f t="shared" si="20"/>
      </c>
      <c r="I50" s="79">
        <f t="shared" si="20"/>
      </c>
      <c r="J50" s="80">
        <f t="shared" si="20"/>
      </c>
      <c r="K50" s="57"/>
      <c r="L50" s="57"/>
      <c r="M50" s="57"/>
      <c r="N50" s="57"/>
      <c r="O50" s="57"/>
      <c r="P50" s="57"/>
      <c r="Q50" s="15">
        <v>44</v>
      </c>
      <c r="R50" s="24">
        <v>65068</v>
      </c>
      <c r="S50" s="27">
        <f t="shared" si="7"/>
        <v>1009309</v>
      </c>
      <c r="T50" s="28">
        <f t="shared" si="5"/>
      </c>
      <c r="U50" s="5">
        <f t="shared" si="17"/>
        <v>2580</v>
      </c>
      <c r="V50" s="13">
        <v>49</v>
      </c>
      <c r="W50" s="13">
        <f t="shared" si="0"/>
        <v>2401</v>
      </c>
      <c r="X50" s="14">
        <f t="shared" si="3"/>
        <v>2881</v>
      </c>
      <c r="Y50" s="15">
        <v>124</v>
      </c>
      <c r="Z50" s="16">
        <f t="shared" si="19"/>
        <v>36376</v>
      </c>
      <c r="AA50" s="14">
        <f t="shared" si="2"/>
        <v>43651</v>
      </c>
      <c r="AB50" s="4">
        <v>5</v>
      </c>
    </row>
    <row r="51" spans="1:28" ht="12.75" customHeight="1" thickBot="1">
      <c r="A51" s="70" t="s">
        <v>21</v>
      </c>
      <c r="B51" s="62"/>
      <c r="C51" s="63"/>
      <c r="D51" s="62"/>
      <c r="E51" s="63"/>
      <c r="F51" s="62"/>
      <c r="G51" s="63"/>
      <c r="H51" s="62"/>
      <c r="I51" s="63"/>
      <c r="J51" s="64"/>
      <c r="K51" s="57"/>
      <c r="L51" s="57"/>
      <c r="M51" s="57"/>
      <c r="N51" s="57"/>
      <c r="O51" s="57"/>
      <c r="P51" s="57"/>
      <c r="Q51" s="15">
        <v>45</v>
      </c>
      <c r="R51" s="24">
        <v>67692</v>
      </c>
      <c r="S51" s="27">
        <f t="shared" si="7"/>
        <v>1074377</v>
      </c>
      <c r="T51" s="28">
        <f t="shared" si="5"/>
      </c>
      <c r="U51" s="5">
        <f t="shared" si="17"/>
        <v>2624</v>
      </c>
      <c r="V51" s="13">
        <v>50</v>
      </c>
      <c r="W51" s="13">
        <f t="shared" si="0"/>
        <v>2500</v>
      </c>
      <c r="X51" s="14">
        <f t="shared" si="3"/>
        <v>3000</v>
      </c>
      <c r="Y51" s="15">
        <v>125</v>
      </c>
      <c r="Z51" s="16">
        <f t="shared" si="19"/>
        <v>38125</v>
      </c>
      <c r="AA51" s="14">
        <f t="shared" si="2"/>
        <v>45750</v>
      </c>
      <c r="AB51" s="4">
        <v>6</v>
      </c>
    </row>
    <row r="52" spans="1:28" ht="12.75" customHeight="1">
      <c r="A52" s="66">
        <v>11</v>
      </c>
      <c r="B52" s="59"/>
      <c r="C52" s="60"/>
      <c r="D52" s="59"/>
      <c r="E52" s="60"/>
      <c r="F52" s="59"/>
      <c r="G52" s="60"/>
      <c r="H52" s="59"/>
      <c r="I52" s="60"/>
      <c r="J52" s="61"/>
      <c r="K52" s="57"/>
      <c r="L52" s="57"/>
      <c r="M52" s="57"/>
      <c r="N52" s="57"/>
      <c r="O52" s="57"/>
      <c r="P52" s="57"/>
      <c r="Q52" s="15">
        <v>46</v>
      </c>
      <c r="R52" s="24">
        <v>70364</v>
      </c>
      <c r="S52" s="27">
        <f t="shared" si="7"/>
        <v>1142069</v>
      </c>
      <c r="T52" s="28">
        <f t="shared" si="5"/>
      </c>
      <c r="U52" s="5">
        <f t="shared" si="17"/>
        <v>2672</v>
      </c>
      <c r="V52" s="13">
        <v>51</v>
      </c>
      <c r="W52" s="13">
        <f t="shared" si="0"/>
        <v>2601</v>
      </c>
      <c r="X52" s="14">
        <f t="shared" si="3"/>
        <v>3121</v>
      </c>
      <c r="Y52" s="15">
        <v>126</v>
      </c>
      <c r="Z52" s="16">
        <f t="shared" si="19"/>
        <v>39876</v>
      </c>
      <c r="AA52" s="14">
        <f t="shared" si="2"/>
        <v>47851</v>
      </c>
      <c r="AB52" s="4">
        <v>7</v>
      </c>
    </row>
    <row r="53" spans="1:28" ht="12.75" customHeight="1">
      <c r="A53" s="67" t="s">
        <v>0</v>
      </c>
      <c r="B53" s="72"/>
      <c r="C53" s="73"/>
      <c r="D53" s="72"/>
      <c r="E53" s="73"/>
      <c r="F53" s="72"/>
      <c r="G53" s="73"/>
      <c r="H53" s="72"/>
      <c r="I53" s="73"/>
      <c r="J53" s="74"/>
      <c r="K53" s="57"/>
      <c r="L53" s="57"/>
      <c r="M53" s="57"/>
      <c r="N53" s="57"/>
      <c r="O53" s="57"/>
      <c r="P53" s="57"/>
      <c r="Q53" s="15">
        <v>47</v>
      </c>
      <c r="R53" s="24">
        <v>73080</v>
      </c>
      <c r="S53" s="27">
        <f t="shared" si="7"/>
        <v>1212433</v>
      </c>
      <c r="T53" s="28">
        <f t="shared" si="5"/>
      </c>
      <c r="U53" s="5">
        <f t="shared" si="17"/>
        <v>2716</v>
      </c>
      <c r="V53" s="13">
        <v>52</v>
      </c>
      <c r="W53" s="13">
        <f t="shared" si="0"/>
        <v>2704</v>
      </c>
      <c r="X53" s="14">
        <f t="shared" si="3"/>
        <v>3244</v>
      </c>
      <c r="Y53" s="15">
        <v>127</v>
      </c>
      <c r="Z53" s="16">
        <f t="shared" si="19"/>
        <v>41629</v>
      </c>
      <c r="AA53" s="14">
        <f t="shared" si="2"/>
        <v>49954</v>
      </c>
      <c r="AB53" s="4">
        <v>8</v>
      </c>
    </row>
    <row r="54" spans="1:28" ht="12.75" customHeight="1">
      <c r="A54" s="68" t="s">
        <v>17</v>
      </c>
      <c r="B54" s="76"/>
      <c r="C54" s="76"/>
      <c r="D54" s="76"/>
      <c r="E54" s="76"/>
      <c r="F54" s="76"/>
      <c r="G54" s="76"/>
      <c r="H54" s="76"/>
      <c r="I54" s="76"/>
      <c r="J54" s="77"/>
      <c r="K54" s="57"/>
      <c r="L54" s="57"/>
      <c r="M54" s="57"/>
      <c r="N54" s="57"/>
      <c r="O54" s="57"/>
      <c r="P54" s="57"/>
      <c r="Q54" s="15">
        <v>48</v>
      </c>
      <c r="R54" s="24">
        <v>75840</v>
      </c>
      <c r="S54" s="27">
        <f t="shared" si="7"/>
        <v>1285513</v>
      </c>
      <c r="T54" s="28">
        <f t="shared" si="5"/>
      </c>
      <c r="U54" s="5">
        <f t="shared" si="17"/>
        <v>2760</v>
      </c>
      <c r="V54" s="13">
        <v>53</v>
      </c>
      <c r="W54" s="13">
        <f t="shared" si="0"/>
        <v>2809</v>
      </c>
      <c r="X54" s="14">
        <f t="shared" si="3"/>
        <v>3370</v>
      </c>
      <c r="Y54" s="15">
        <v>128</v>
      </c>
      <c r="Z54" s="16">
        <f t="shared" si="19"/>
        <v>43384</v>
      </c>
      <c r="AA54" s="14">
        <f t="shared" si="2"/>
        <v>52060</v>
      </c>
      <c r="AB54" s="4">
        <v>9</v>
      </c>
    </row>
    <row r="55" spans="1:28" ht="12.75" customHeight="1" hidden="1">
      <c r="A55" s="69" t="s">
        <v>15</v>
      </c>
      <c r="B55" s="78">
        <f aca="true" t="shared" si="21" ref="B55:J55">IF(B53&gt;0,IF(B53&lt;=75,VLOOKUP(B53,$V$2:$X$76,IF(B54="중복",2,3)),VLOOKUP(B53,$Y$2:$AA$76,IF(B54="중복",2,3))),"")</f>
      </c>
      <c r="C55" s="79">
        <f t="shared" si="21"/>
      </c>
      <c r="D55" s="78">
        <f t="shared" si="21"/>
      </c>
      <c r="E55" s="79">
        <f t="shared" si="21"/>
      </c>
      <c r="F55" s="78">
        <f t="shared" si="21"/>
      </c>
      <c r="G55" s="79">
        <f t="shared" si="21"/>
      </c>
      <c r="H55" s="78">
        <f t="shared" si="21"/>
      </c>
      <c r="I55" s="79">
        <f t="shared" si="21"/>
      </c>
      <c r="J55" s="80">
        <f t="shared" si="21"/>
      </c>
      <c r="K55" s="57"/>
      <c r="L55" s="57"/>
      <c r="M55" s="57"/>
      <c r="N55" s="57"/>
      <c r="O55" s="57"/>
      <c r="P55" s="57"/>
      <c r="Q55" s="15">
        <v>49</v>
      </c>
      <c r="R55" s="24">
        <v>78647</v>
      </c>
      <c r="S55" s="27">
        <f t="shared" si="7"/>
        <v>1361353</v>
      </c>
      <c r="T55" s="28">
        <f t="shared" si="5"/>
      </c>
      <c r="U55" s="5">
        <f t="shared" si="17"/>
        <v>2807</v>
      </c>
      <c r="V55" s="13">
        <v>54</v>
      </c>
      <c r="W55" s="13">
        <f t="shared" si="0"/>
        <v>2916</v>
      </c>
      <c r="X55" s="14">
        <f t="shared" si="3"/>
        <v>3499</v>
      </c>
      <c r="Y55" s="15">
        <v>129</v>
      </c>
      <c r="Z55" s="16">
        <f t="shared" si="19"/>
        <v>45141</v>
      </c>
      <c r="AA55" s="14">
        <f t="shared" si="2"/>
        <v>54169</v>
      </c>
      <c r="AB55" s="4">
        <v>10</v>
      </c>
    </row>
    <row r="56" spans="1:29" ht="12.75" customHeight="1" thickBot="1">
      <c r="A56" s="70" t="s">
        <v>21</v>
      </c>
      <c r="B56" s="62"/>
      <c r="C56" s="63"/>
      <c r="D56" s="62"/>
      <c r="E56" s="63"/>
      <c r="F56" s="62"/>
      <c r="G56" s="63"/>
      <c r="H56" s="62"/>
      <c r="I56" s="63"/>
      <c r="J56" s="64"/>
      <c r="K56" s="57"/>
      <c r="L56" s="57"/>
      <c r="M56" s="57"/>
      <c r="N56" s="57"/>
      <c r="O56" s="57"/>
      <c r="P56" s="57"/>
      <c r="Q56" s="15">
        <v>50</v>
      </c>
      <c r="R56" s="24">
        <v>210000</v>
      </c>
      <c r="S56" s="27">
        <f t="shared" si="7"/>
        <v>1440000</v>
      </c>
      <c r="T56" s="28">
        <f t="shared" si="5"/>
      </c>
      <c r="U56" s="5">
        <f t="shared" si="17"/>
        <v>131353</v>
      </c>
      <c r="V56" s="13">
        <v>55</v>
      </c>
      <c r="W56" s="13">
        <f t="shared" si="0"/>
        <v>3025</v>
      </c>
      <c r="X56" s="14">
        <f t="shared" si="3"/>
        <v>3630</v>
      </c>
      <c r="Y56" s="15">
        <v>130</v>
      </c>
      <c r="Z56" s="16">
        <f t="shared" si="19"/>
        <v>46900</v>
      </c>
      <c r="AA56" s="14">
        <f t="shared" si="2"/>
        <v>56280</v>
      </c>
      <c r="AB56" s="32" t="s">
        <v>25</v>
      </c>
      <c r="AC56" s="32"/>
    </row>
    <row r="57" spans="1:28" ht="12.75" customHeight="1">
      <c r="A57" s="66">
        <v>12</v>
      </c>
      <c r="B57" s="59"/>
      <c r="C57" s="60"/>
      <c r="D57" s="59"/>
      <c r="E57" s="60"/>
      <c r="F57" s="59"/>
      <c r="G57" s="60"/>
      <c r="H57" s="59"/>
      <c r="I57" s="60"/>
      <c r="J57" s="61"/>
      <c r="K57" s="57"/>
      <c r="L57" s="57"/>
      <c r="M57" s="57"/>
      <c r="N57" s="57"/>
      <c r="O57" s="57"/>
      <c r="P57" s="57"/>
      <c r="Q57" s="15">
        <v>51</v>
      </c>
      <c r="R57" s="24">
        <v>220000</v>
      </c>
      <c r="S57" s="27">
        <f t="shared" si="7"/>
        <v>1650000</v>
      </c>
      <c r="T57" s="28">
        <f t="shared" si="5"/>
      </c>
      <c r="U57" s="5">
        <f t="shared" si="17"/>
        <v>10000</v>
      </c>
      <c r="V57" s="13">
        <v>56</v>
      </c>
      <c r="W57" s="13">
        <f t="shared" si="0"/>
        <v>3136</v>
      </c>
      <c r="X57" s="14">
        <f t="shared" si="3"/>
        <v>3763</v>
      </c>
      <c r="Y57" s="33">
        <v>131</v>
      </c>
      <c r="Z57" s="34">
        <f>46900+(Y57-130)*2260+(Y57-130)*(Y57-130)</f>
        <v>49161</v>
      </c>
      <c r="AA57" s="14">
        <f t="shared" si="2"/>
        <v>58993</v>
      </c>
      <c r="AB57" s="4">
        <v>2</v>
      </c>
    </row>
    <row r="58" spans="1:28" ht="12.75" customHeight="1">
      <c r="A58" s="67" t="s">
        <v>0</v>
      </c>
      <c r="B58" s="72"/>
      <c r="C58" s="73"/>
      <c r="D58" s="72"/>
      <c r="E58" s="73"/>
      <c r="F58" s="72"/>
      <c r="G58" s="73"/>
      <c r="H58" s="72"/>
      <c r="I58" s="73"/>
      <c r="J58" s="74"/>
      <c r="K58" s="57"/>
      <c r="L58" s="57"/>
      <c r="M58" s="57"/>
      <c r="N58" s="57"/>
      <c r="O58" s="57"/>
      <c r="P58" s="57"/>
      <c r="Q58" s="15">
        <v>52</v>
      </c>
      <c r="R58" s="24">
        <v>230000</v>
      </c>
      <c r="S58" s="27">
        <f t="shared" si="7"/>
        <v>1870000</v>
      </c>
      <c r="T58" s="28">
        <f t="shared" si="5"/>
      </c>
      <c r="U58" s="5">
        <f t="shared" si="17"/>
        <v>10000</v>
      </c>
      <c r="V58" s="13">
        <v>57</v>
      </c>
      <c r="W58" s="13">
        <f t="shared" si="0"/>
        <v>3249</v>
      </c>
      <c r="X58" s="14">
        <f t="shared" si="3"/>
        <v>3898</v>
      </c>
      <c r="Y58" s="33">
        <v>132</v>
      </c>
      <c r="Z58" s="23">
        <f aca="true" t="shared" si="22" ref="Z58:Z66">46900+(Y58-130)*2260+(Y58-130)*(Y58-130)</f>
        <v>51424</v>
      </c>
      <c r="AA58" s="14">
        <f t="shared" si="2"/>
        <v>61708</v>
      </c>
      <c r="AB58" s="4">
        <v>3</v>
      </c>
    </row>
    <row r="59" spans="1:28" ht="12.75" customHeight="1">
      <c r="A59" s="68" t="s">
        <v>17</v>
      </c>
      <c r="B59" s="75"/>
      <c r="C59" s="76"/>
      <c r="D59" s="76"/>
      <c r="E59" s="76"/>
      <c r="F59" s="76"/>
      <c r="G59" s="76"/>
      <c r="H59" s="76"/>
      <c r="I59" s="76"/>
      <c r="J59" s="77"/>
      <c r="K59" s="57"/>
      <c r="L59" s="57"/>
      <c r="M59" s="57"/>
      <c r="N59" s="57"/>
      <c r="O59" s="57"/>
      <c r="P59" s="57"/>
      <c r="Q59" s="15">
        <v>53</v>
      </c>
      <c r="R59" s="24">
        <v>240000</v>
      </c>
      <c r="S59" s="27">
        <f t="shared" si="7"/>
        <v>2100000</v>
      </c>
      <c r="T59" s="28">
        <f t="shared" si="5"/>
      </c>
      <c r="U59" s="5">
        <f t="shared" si="17"/>
        <v>10000</v>
      </c>
      <c r="V59" s="13">
        <v>58</v>
      </c>
      <c r="W59" s="13">
        <f t="shared" si="0"/>
        <v>3364</v>
      </c>
      <c r="X59" s="14">
        <f t="shared" si="3"/>
        <v>4036</v>
      </c>
      <c r="Y59" s="33">
        <v>133</v>
      </c>
      <c r="Z59" s="23">
        <f t="shared" si="22"/>
        <v>53689</v>
      </c>
      <c r="AA59" s="14">
        <f t="shared" si="2"/>
        <v>64426</v>
      </c>
      <c r="AB59" s="4">
        <v>4</v>
      </c>
    </row>
    <row r="60" spans="1:28" ht="12.75" customHeight="1" hidden="1">
      <c r="A60" s="69" t="s">
        <v>15</v>
      </c>
      <c r="B60" s="78">
        <f aca="true" t="shared" si="23" ref="B60:J60">IF(B58&gt;0,IF(B58&lt;=75,VLOOKUP(B58,$V$2:$X$76,IF(B59="중복",2,3)),VLOOKUP(B58,$Y$2:$AA$76,IF(B59="중복",2,3))),"")</f>
      </c>
      <c r="C60" s="79">
        <f t="shared" si="23"/>
      </c>
      <c r="D60" s="78">
        <f t="shared" si="23"/>
      </c>
      <c r="E60" s="79">
        <f t="shared" si="23"/>
      </c>
      <c r="F60" s="78">
        <f t="shared" si="23"/>
      </c>
      <c r="G60" s="79">
        <f t="shared" si="23"/>
      </c>
      <c r="H60" s="78">
        <f t="shared" si="23"/>
      </c>
      <c r="I60" s="79">
        <f t="shared" si="23"/>
      </c>
      <c r="J60" s="80">
        <f t="shared" si="23"/>
      </c>
      <c r="K60" s="57"/>
      <c r="L60" s="57"/>
      <c r="M60" s="57"/>
      <c r="N60" s="57"/>
      <c r="O60" s="57"/>
      <c r="P60" s="57"/>
      <c r="Q60" s="15">
        <v>54</v>
      </c>
      <c r="R60" s="24">
        <v>250000</v>
      </c>
      <c r="S60" s="27">
        <f t="shared" si="7"/>
        <v>2340000</v>
      </c>
      <c r="T60" s="28">
        <f t="shared" si="5"/>
      </c>
      <c r="U60" s="5">
        <f t="shared" si="17"/>
        <v>10000</v>
      </c>
      <c r="V60" s="13">
        <v>59</v>
      </c>
      <c r="W60" s="13">
        <f t="shared" si="0"/>
        <v>3481</v>
      </c>
      <c r="X60" s="14">
        <f t="shared" si="3"/>
        <v>4177</v>
      </c>
      <c r="Y60" s="33">
        <v>134</v>
      </c>
      <c r="Z60" s="23">
        <f t="shared" si="22"/>
        <v>55956</v>
      </c>
      <c r="AA60" s="14">
        <f t="shared" si="2"/>
        <v>67147</v>
      </c>
      <c r="AB60" s="4">
        <v>5</v>
      </c>
    </row>
    <row r="61" spans="1:28" ht="12.75" customHeight="1" thickBot="1">
      <c r="A61" s="70" t="s">
        <v>21</v>
      </c>
      <c r="B61" s="62"/>
      <c r="C61" s="63"/>
      <c r="D61" s="62"/>
      <c r="E61" s="63"/>
      <c r="F61" s="62"/>
      <c r="G61" s="63"/>
      <c r="H61" s="62"/>
      <c r="I61" s="63"/>
      <c r="J61" s="64"/>
      <c r="K61" s="57"/>
      <c r="L61" s="57"/>
      <c r="M61" s="57"/>
      <c r="N61" s="57"/>
      <c r="O61" s="57"/>
      <c r="P61" s="57"/>
      <c r="Q61" s="15">
        <v>55</v>
      </c>
      <c r="R61" s="24">
        <v>260000</v>
      </c>
      <c r="S61" s="27">
        <f t="shared" si="7"/>
        <v>2590000</v>
      </c>
      <c r="T61" s="28">
        <f t="shared" si="5"/>
      </c>
      <c r="U61" s="5">
        <f t="shared" si="17"/>
        <v>10000</v>
      </c>
      <c r="V61" s="13">
        <v>60</v>
      </c>
      <c r="W61" s="13">
        <f t="shared" si="0"/>
        <v>3600</v>
      </c>
      <c r="X61" s="14">
        <f t="shared" si="3"/>
        <v>4320</v>
      </c>
      <c r="Y61" s="33">
        <v>135</v>
      </c>
      <c r="Z61" s="23">
        <f t="shared" si="22"/>
        <v>58225</v>
      </c>
      <c r="AA61" s="14">
        <f t="shared" si="2"/>
        <v>69870</v>
      </c>
      <c r="AB61" s="4">
        <v>6</v>
      </c>
    </row>
    <row r="62" spans="1:28" ht="12.75" customHeight="1">
      <c r="A62" s="66">
        <v>13</v>
      </c>
      <c r="B62" s="59"/>
      <c r="C62" s="60"/>
      <c r="D62" s="59"/>
      <c r="E62" s="60"/>
      <c r="F62" s="59"/>
      <c r="G62" s="60"/>
      <c r="H62" s="59"/>
      <c r="I62" s="60"/>
      <c r="J62" s="61"/>
      <c r="K62" s="57"/>
      <c r="L62" s="57"/>
      <c r="M62" s="57"/>
      <c r="N62" s="57"/>
      <c r="O62" s="57"/>
      <c r="P62" s="57"/>
      <c r="Q62" s="15">
        <v>56</v>
      </c>
      <c r="R62" s="24">
        <v>270000</v>
      </c>
      <c r="S62" s="27">
        <f t="shared" si="7"/>
        <v>2850000</v>
      </c>
      <c r="T62" s="28">
        <f t="shared" si="5"/>
      </c>
      <c r="U62" s="5">
        <f t="shared" si="17"/>
        <v>10000</v>
      </c>
      <c r="V62" s="13">
        <v>61</v>
      </c>
      <c r="W62" s="13">
        <f t="shared" si="0"/>
        <v>3721</v>
      </c>
      <c r="X62" s="14">
        <f t="shared" si="3"/>
        <v>4465</v>
      </c>
      <c r="Y62" s="33">
        <v>136</v>
      </c>
      <c r="Z62" s="23">
        <f t="shared" si="22"/>
        <v>60496</v>
      </c>
      <c r="AA62" s="14">
        <f t="shared" si="2"/>
        <v>72595</v>
      </c>
      <c r="AB62" s="4">
        <v>7</v>
      </c>
    </row>
    <row r="63" spans="1:28" ht="12.75" customHeight="1">
      <c r="A63" s="67" t="s">
        <v>0</v>
      </c>
      <c r="B63" s="72"/>
      <c r="C63" s="73"/>
      <c r="D63" s="72"/>
      <c r="E63" s="73"/>
      <c r="F63" s="72"/>
      <c r="G63" s="73"/>
      <c r="H63" s="72"/>
      <c r="I63" s="73"/>
      <c r="J63" s="74"/>
      <c r="K63" s="57"/>
      <c r="L63" s="57"/>
      <c r="M63" s="57"/>
      <c r="N63" s="57"/>
      <c r="O63" s="57"/>
      <c r="P63" s="57"/>
      <c r="Q63" s="35">
        <v>57</v>
      </c>
      <c r="R63" s="24">
        <v>280000</v>
      </c>
      <c r="S63" s="27">
        <f t="shared" si="7"/>
        <v>3120000</v>
      </c>
      <c r="T63" s="28">
        <f t="shared" si="5"/>
      </c>
      <c r="U63" s="5">
        <f t="shared" si="17"/>
        <v>10000</v>
      </c>
      <c r="V63" s="13">
        <v>62</v>
      </c>
      <c r="W63" s="13">
        <f t="shared" si="0"/>
        <v>3844</v>
      </c>
      <c r="X63" s="14">
        <f t="shared" si="3"/>
        <v>4612</v>
      </c>
      <c r="Y63" s="33">
        <v>137</v>
      </c>
      <c r="Z63" s="23">
        <f t="shared" si="22"/>
        <v>62769</v>
      </c>
      <c r="AA63" s="14">
        <f t="shared" si="2"/>
        <v>75322</v>
      </c>
      <c r="AB63" s="4">
        <v>8</v>
      </c>
    </row>
    <row r="64" spans="1:28" ht="12.75" customHeight="1">
      <c r="A64" s="68" t="s">
        <v>17</v>
      </c>
      <c r="B64" s="75"/>
      <c r="C64" s="76"/>
      <c r="D64" s="75"/>
      <c r="E64" s="76"/>
      <c r="F64" s="76"/>
      <c r="G64" s="76"/>
      <c r="H64" s="76"/>
      <c r="I64" s="76"/>
      <c r="J64" s="77"/>
      <c r="K64" s="57"/>
      <c r="L64" s="57"/>
      <c r="M64" s="57"/>
      <c r="N64" s="57"/>
      <c r="O64" s="57"/>
      <c r="P64" s="57"/>
      <c r="Q64" s="15">
        <v>58</v>
      </c>
      <c r="R64" s="24">
        <v>290000</v>
      </c>
      <c r="S64" s="27">
        <f t="shared" si="7"/>
        <v>3400000</v>
      </c>
      <c r="T64" s="28">
        <f t="shared" si="5"/>
      </c>
      <c r="U64" s="5">
        <f t="shared" si="17"/>
        <v>10000</v>
      </c>
      <c r="V64" s="13">
        <v>63</v>
      </c>
      <c r="W64" s="13">
        <f t="shared" si="0"/>
        <v>3969</v>
      </c>
      <c r="X64" s="14">
        <f t="shared" si="3"/>
        <v>4762</v>
      </c>
      <c r="Y64" s="33">
        <v>138</v>
      </c>
      <c r="Z64" s="23">
        <f t="shared" si="22"/>
        <v>65044</v>
      </c>
      <c r="AA64" s="14">
        <f t="shared" si="2"/>
        <v>78052</v>
      </c>
      <c r="AB64" s="4">
        <v>9</v>
      </c>
    </row>
    <row r="65" spans="1:28" ht="12.75" customHeight="1" hidden="1">
      <c r="A65" s="69" t="s">
        <v>15</v>
      </c>
      <c r="B65" s="78">
        <f aca="true" t="shared" si="24" ref="B65:J65">IF(B63&gt;0,IF(B63&lt;=75,VLOOKUP(B63,$V$2:$X$76,IF(B64="중복",2,3)),VLOOKUP(B63,$Y$2:$AA$76,IF(B64="중복",2,3))),"")</f>
      </c>
      <c r="C65" s="79">
        <f t="shared" si="24"/>
      </c>
      <c r="D65" s="78">
        <f t="shared" si="24"/>
      </c>
      <c r="E65" s="79">
        <f t="shared" si="24"/>
      </c>
      <c r="F65" s="78">
        <f t="shared" si="24"/>
      </c>
      <c r="G65" s="79">
        <f t="shared" si="24"/>
      </c>
      <c r="H65" s="78">
        <f t="shared" si="24"/>
      </c>
      <c r="I65" s="79">
        <f t="shared" si="24"/>
      </c>
      <c r="J65" s="80">
        <f t="shared" si="24"/>
      </c>
      <c r="K65" s="57"/>
      <c r="L65" s="57"/>
      <c r="M65" s="57"/>
      <c r="N65" s="57"/>
      <c r="O65" s="57"/>
      <c r="P65" s="57"/>
      <c r="Q65" s="15">
        <v>59</v>
      </c>
      <c r="R65" s="24">
        <v>300000</v>
      </c>
      <c r="S65" s="27">
        <f t="shared" si="7"/>
        <v>3690000</v>
      </c>
      <c r="T65" s="28">
        <f t="shared" si="5"/>
      </c>
      <c r="U65" s="5">
        <f t="shared" si="17"/>
        <v>10000</v>
      </c>
      <c r="V65" s="13">
        <v>64</v>
      </c>
      <c r="W65" s="13">
        <f t="shared" si="0"/>
        <v>4096</v>
      </c>
      <c r="X65" s="14">
        <f t="shared" si="3"/>
        <v>4915</v>
      </c>
      <c r="Y65" s="33">
        <v>139</v>
      </c>
      <c r="Z65" s="23">
        <f t="shared" si="22"/>
        <v>67321</v>
      </c>
      <c r="AA65" s="14">
        <f t="shared" si="2"/>
        <v>80785</v>
      </c>
      <c r="AB65" s="4">
        <v>10</v>
      </c>
    </row>
    <row r="66" spans="1:28" ht="12.75" customHeight="1" thickBot="1">
      <c r="A66" s="70" t="s">
        <v>21</v>
      </c>
      <c r="B66" s="62"/>
      <c r="C66" s="63"/>
      <c r="D66" s="62"/>
      <c r="E66" s="63"/>
      <c r="F66" s="62"/>
      <c r="G66" s="63"/>
      <c r="H66" s="62"/>
      <c r="I66" s="63"/>
      <c r="J66" s="64"/>
      <c r="K66" s="57"/>
      <c r="L66" s="57"/>
      <c r="M66" s="57"/>
      <c r="N66" s="57"/>
      <c r="O66" s="57"/>
      <c r="P66" s="57"/>
      <c r="Q66" s="15">
        <v>60</v>
      </c>
      <c r="R66" s="24">
        <v>310000</v>
      </c>
      <c r="S66" s="27">
        <f t="shared" si="7"/>
        <v>3990000</v>
      </c>
      <c r="T66" s="28">
        <f t="shared" si="5"/>
      </c>
      <c r="U66" s="5">
        <f t="shared" si="17"/>
        <v>10000</v>
      </c>
      <c r="V66" s="15">
        <v>65</v>
      </c>
      <c r="W66" s="13">
        <f>V66*V66</f>
        <v>4225</v>
      </c>
      <c r="X66" s="14">
        <f t="shared" si="3"/>
        <v>5070</v>
      </c>
      <c r="Y66" s="33">
        <v>140</v>
      </c>
      <c r="Z66" s="23">
        <f t="shared" si="22"/>
        <v>69600</v>
      </c>
      <c r="AA66" s="14">
        <f aca="true" t="shared" si="25" ref="AA66:AA76">INT(Z66*1.2)</f>
        <v>83520</v>
      </c>
      <c r="AB66" s="4" t="s">
        <v>32</v>
      </c>
    </row>
    <row r="67" spans="1:27" ht="12.75" customHeight="1">
      <c r="A67" s="66">
        <v>14</v>
      </c>
      <c r="B67" s="59"/>
      <c r="C67" s="60"/>
      <c r="D67" s="59"/>
      <c r="E67" s="60"/>
      <c r="F67" s="59"/>
      <c r="G67" s="60"/>
      <c r="H67" s="59"/>
      <c r="I67" s="60"/>
      <c r="J67" s="61"/>
      <c r="K67" s="57"/>
      <c r="L67" s="57"/>
      <c r="M67" s="57"/>
      <c r="N67" s="57"/>
      <c r="O67" s="57"/>
      <c r="P67" s="57"/>
      <c r="Q67" s="15">
        <v>61</v>
      </c>
      <c r="R67" s="24">
        <v>320000</v>
      </c>
      <c r="S67" s="27">
        <f t="shared" si="7"/>
        <v>4300000</v>
      </c>
      <c r="T67" s="28">
        <f t="shared" si="5"/>
      </c>
      <c r="U67" s="5">
        <f t="shared" si="17"/>
        <v>10000</v>
      </c>
      <c r="V67" s="15">
        <v>66</v>
      </c>
      <c r="W67" s="36">
        <f aca="true" t="shared" si="26" ref="W67:W76">V67*V67</f>
        <v>4356</v>
      </c>
      <c r="X67" s="37">
        <f>INT(W67*1.2)</f>
        <v>5227</v>
      </c>
      <c r="Y67" s="33">
        <v>141</v>
      </c>
      <c r="Z67" s="23">
        <f>69600+(Y67-140)*2780+(Y67-140)*(Y67-140)</f>
        <v>72381</v>
      </c>
      <c r="AA67" s="14">
        <f t="shared" si="25"/>
        <v>86857</v>
      </c>
    </row>
    <row r="68" spans="1:27" ht="12.75" customHeight="1">
      <c r="A68" s="67" t="s">
        <v>0</v>
      </c>
      <c r="B68" s="72"/>
      <c r="C68" s="73"/>
      <c r="D68" s="72"/>
      <c r="E68" s="73"/>
      <c r="F68" s="72"/>
      <c r="G68" s="73"/>
      <c r="H68" s="72"/>
      <c r="I68" s="73"/>
      <c r="J68" s="74"/>
      <c r="K68" s="57"/>
      <c r="L68" s="57"/>
      <c r="M68" s="57"/>
      <c r="N68" s="57"/>
      <c r="O68" s="57"/>
      <c r="P68" s="57"/>
      <c r="Q68" s="15">
        <v>62</v>
      </c>
      <c r="R68" s="24">
        <v>330000</v>
      </c>
      <c r="S68" s="27">
        <f t="shared" si="7"/>
        <v>4620000</v>
      </c>
      <c r="T68" s="28">
        <f t="shared" si="5"/>
      </c>
      <c r="U68" s="5">
        <f t="shared" si="17"/>
        <v>10000</v>
      </c>
      <c r="V68" s="15">
        <v>67</v>
      </c>
      <c r="W68" s="16">
        <f t="shared" si="26"/>
        <v>4489</v>
      </c>
      <c r="X68" s="37">
        <f aca="true" t="shared" si="27" ref="X68:X76">INT(W68*1.2)</f>
        <v>5386</v>
      </c>
      <c r="Y68" s="33">
        <v>142</v>
      </c>
      <c r="Z68" s="23">
        <f aca="true" t="shared" si="28" ref="Z68:Z76">69600+(Y68-140)*2780+(Y68-140)*(Y68-140)</f>
        <v>75164</v>
      </c>
      <c r="AA68" s="14">
        <f t="shared" si="25"/>
        <v>90196</v>
      </c>
    </row>
    <row r="69" spans="1:27" ht="12.75" customHeight="1">
      <c r="A69" s="68" t="s">
        <v>17</v>
      </c>
      <c r="B69" s="75"/>
      <c r="C69" s="76"/>
      <c r="D69" s="76"/>
      <c r="E69" s="76"/>
      <c r="F69" s="76"/>
      <c r="G69" s="76"/>
      <c r="H69" s="76"/>
      <c r="I69" s="76"/>
      <c r="J69" s="77"/>
      <c r="K69" s="57"/>
      <c r="L69" s="57"/>
      <c r="M69" s="57"/>
      <c r="N69" s="57"/>
      <c r="O69" s="57"/>
      <c r="P69" s="57"/>
      <c r="Q69" s="15">
        <v>63</v>
      </c>
      <c r="R69" s="24">
        <v>340000</v>
      </c>
      <c r="S69" s="27">
        <f t="shared" si="7"/>
        <v>4950000</v>
      </c>
      <c r="T69" s="28">
        <f t="shared" si="5"/>
      </c>
      <c r="U69" s="5">
        <f t="shared" si="17"/>
        <v>10000</v>
      </c>
      <c r="V69" s="15">
        <v>68</v>
      </c>
      <c r="W69" s="16">
        <f t="shared" si="26"/>
        <v>4624</v>
      </c>
      <c r="X69" s="37">
        <f t="shared" si="27"/>
        <v>5548</v>
      </c>
      <c r="Y69" s="33">
        <v>143</v>
      </c>
      <c r="Z69" s="23">
        <f t="shared" si="28"/>
        <v>77949</v>
      </c>
      <c r="AA69" s="14">
        <f t="shared" si="25"/>
        <v>93538</v>
      </c>
    </row>
    <row r="70" spans="1:27" ht="12.75" customHeight="1" hidden="1">
      <c r="A70" s="69" t="s">
        <v>15</v>
      </c>
      <c r="B70" s="78">
        <f aca="true" t="shared" si="29" ref="B70:J70">IF(B68&gt;0,IF(B68&lt;=75,VLOOKUP(B68,$V$2:$X$76,IF(B69="중복",2,3)),VLOOKUP(B68,$Y$2:$AA$76,IF(B69="중복",2,3))),"")</f>
      </c>
      <c r="C70" s="79">
        <f t="shared" si="29"/>
      </c>
      <c r="D70" s="78">
        <f t="shared" si="29"/>
      </c>
      <c r="E70" s="79">
        <f t="shared" si="29"/>
      </c>
      <c r="F70" s="78">
        <f t="shared" si="29"/>
      </c>
      <c r="G70" s="79">
        <f t="shared" si="29"/>
      </c>
      <c r="H70" s="78">
        <f t="shared" si="29"/>
      </c>
      <c r="I70" s="79">
        <f t="shared" si="29"/>
      </c>
      <c r="J70" s="80">
        <f t="shared" si="29"/>
      </c>
      <c r="K70" s="57"/>
      <c r="L70" s="57"/>
      <c r="M70" s="57"/>
      <c r="N70" s="57"/>
      <c r="O70" s="57"/>
      <c r="P70" s="57"/>
      <c r="Q70" s="15">
        <v>64</v>
      </c>
      <c r="R70" s="24">
        <v>350000</v>
      </c>
      <c r="S70" s="27">
        <f t="shared" si="7"/>
        <v>5290000</v>
      </c>
      <c r="T70" s="28">
        <f t="shared" si="5"/>
      </c>
      <c r="U70" s="5">
        <f t="shared" si="17"/>
        <v>10000</v>
      </c>
      <c r="V70" s="15">
        <v>69</v>
      </c>
      <c r="W70" s="16">
        <f t="shared" si="26"/>
        <v>4761</v>
      </c>
      <c r="X70" s="37">
        <f t="shared" si="27"/>
        <v>5713</v>
      </c>
      <c r="Y70" s="33">
        <v>144</v>
      </c>
      <c r="Z70" s="23">
        <f t="shared" si="28"/>
        <v>80736</v>
      </c>
      <c r="AA70" s="14">
        <f t="shared" si="25"/>
        <v>96883</v>
      </c>
    </row>
    <row r="71" spans="1:27" ht="12.75" customHeight="1" thickBot="1">
      <c r="A71" s="70" t="s">
        <v>21</v>
      </c>
      <c r="B71" s="62"/>
      <c r="C71" s="63"/>
      <c r="D71" s="62"/>
      <c r="E71" s="63"/>
      <c r="F71" s="62"/>
      <c r="G71" s="63"/>
      <c r="H71" s="62"/>
      <c r="I71" s="63"/>
      <c r="J71" s="64"/>
      <c r="K71" s="57"/>
      <c r="L71" s="57"/>
      <c r="M71" s="57"/>
      <c r="N71" s="57"/>
      <c r="O71" s="57"/>
      <c r="P71" s="57"/>
      <c r="Q71" s="15">
        <v>65</v>
      </c>
      <c r="R71" s="38">
        <v>360000</v>
      </c>
      <c r="S71" s="39">
        <f t="shared" si="7"/>
        <v>5640000</v>
      </c>
      <c r="T71" s="28">
        <f>IF($Q$1&gt;=S71,"Success","")</f>
      </c>
      <c r="U71" s="5">
        <f aca="true" t="shared" si="30" ref="U71:U106">R71-R70</f>
        <v>10000</v>
      </c>
      <c r="V71" s="15">
        <v>70</v>
      </c>
      <c r="W71" s="16">
        <f t="shared" si="26"/>
        <v>4900</v>
      </c>
      <c r="X71" s="37">
        <f t="shared" si="27"/>
        <v>5880</v>
      </c>
      <c r="Y71" s="33">
        <v>145</v>
      </c>
      <c r="Z71" s="23">
        <f t="shared" si="28"/>
        <v>83525</v>
      </c>
      <c r="AA71" s="14">
        <f t="shared" si="25"/>
        <v>100230</v>
      </c>
    </row>
    <row r="72" spans="1:27" ht="12.75" customHeight="1">
      <c r="A72" s="66">
        <v>15</v>
      </c>
      <c r="B72" s="59"/>
      <c r="C72" s="60"/>
      <c r="D72" s="59"/>
      <c r="E72" s="60"/>
      <c r="F72" s="59"/>
      <c r="G72" s="60"/>
      <c r="H72" s="59"/>
      <c r="I72" s="60"/>
      <c r="J72" s="61"/>
      <c r="Q72" s="15">
        <v>66</v>
      </c>
      <c r="R72" s="38">
        <v>370000</v>
      </c>
      <c r="S72" s="39">
        <f>R71+S71</f>
        <v>6000000</v>
      </c>
      <c r="T72" s="28">
        <f>IF($Q$1&gt;=S72,"Success","")</f>
      </c>
      <c r="U72" s="5">
        <f t="shared" si="30"/>
        <v>10000</v>
      </c>
      <c r="V72" s="15">
        <v>71</v>
      </c>
      <c r="W72" s="16">
        <f t="shared" si="26"/>
        <v>5041</v>
      </c>
      <c r="X72" s="37">
        <f t="shared" si="27"/>
        <v>6049</v>
      </c>
      <c r="Y72" s="33">
        <v>146</v>
      </c>
      <c r="Z72" s="23">
        <f t="shared" si="28"/>
        <v>86316</v>
      </c>
      <c r="AA72" s="14">
        <f t="shared" si="25"/>
        <v>103579</v>
      </c>
    </row>
    <row r="73" spans="1:27" ht="12.75" customHeight="1">
      <c r="A73" s="67" t="s">
        <v>0</v>
      </c>
      <c r="B73" s="72"/>
      <c r="C73" s="73"/>
      <c r="D73" s="72"/>
      <c r="E73" s="73"/>
      <c r="F73" s="72"/>
      <c r="G73" s="73"/>
      <c r="H73" s="72"/>
      <c r="I73" s="73"/>
      <c r="J73" s="74"/>
      <c r="Q73" s="15">
        <v>67</v>
      </c>
      <c r="R73" s="38">
        <v>380000</v>
      </c>
      <c r="S73" s="39">
        <f>R72+S72</f>
        <v>6370000</v>
      </c>
      <c r="T73" s="28">
        <f>IF($Q$1&gt;=S73,"Success","")</f>
      </c>
      <c r="U73" s="5">
        <f t="shared" si="30"/>
        <v>10000</v>
      </c>
      <c r="V73" s="15">
        <v>72</v>
      </c>
      <c r="W73" s="16">
        <f t="shared" si="26"/>
        <v>5184</v>
      </c>
      <c r="X73" s="37">
        <f t="shared" si="27"/>
        <v>6220</v>
      </c>
      <c r="Y73" s="33">
        <v>147</v>
      </c>
      <c r="Z73" s="23">
        <f t="shared" si="28"/>
        <v>89109</v>
      </c>
      <c r="AA73" s="14">
        <f t="shared" si="25"/>
        <v>106930</v>
      </c>
    </row>
    <row r="74" spans="1:27" ht="12.75" customHeight="1">
      <c r="A74" s="68" t="s">
        <v>17</v>
      </c>
      <c r="B74" s="75"/>
      <c r="C74" s="76"/>
      <c r="D74" s="76"/>
      <c r="E74" s="76"/>
      <c r="F74" s="76"/>
      <c r="G74" s="76"/>
      <c r="H74" s="76"/>
      <c r="I74" s="76"/>
      <c r="J74" s="77"/>
      <c r="Q74" s="15">
        <v>68</v>
      </c>
      <c r="R74" s="38">
        <v>390000</v>
      </c>
      <c r="S74" s="39">
        <f>R73+S73</f>
        <v>6750000</v>
      </c>
      <c r="T74" s="28">
        <f>IF($Q$1&gt;=S74,"Success","")</f>
      </c>
      <c r="U74" s="5">
        <f t="shared" si="30"/>
        <v>10000</v>
      </c>
      <c r="V74" s="15">
        <v>73</v>
      </c>
      <c r="W74" s="16">
        <f t="shared" si="26"/>
        <v>5329</v>
      </c>
      <c r="X74" s="37">
        <f t="shared" si="27"/>
        <v>6394</v>
      </c>
      <c r="Y74" s="33">
        <v>148</v>
      </c>
      <c r="Z74" s="23">
        <f t="shared" si="28"/>
        <v>91904</v>
      </c>
      <c r="AA74" s="14">
        <f t="shared" si="25"/>
        <v>110284</v>
      </c>
    </row>
    <row r="75" spans="1:27" ht="12.75" customHeight="1" hidden="1">
      <c r="A75" s="69" t="s">
        <v>15</v>
      </c>
      <c r="B75" s="78">
        <f aca="true" t="shared" si="31" ref="B75:J75">IF(B73&gt;0,IF(B73&lt;=75,VLOOKUP(B73,$V$2:$X$76,IF(B74="중복",2,3)),VLOOKUP(B73,$Y$2:$AA$76,IF(B74="중복",2,3))),"")</f>
      </c>
      <c r="C75" s="79">
        <f t="shared" si="31"/>
      </c>
      <c r="D75" s="78">
        <f t="shared" si="31"/>
      </c>
      <c r="E75" s="79">
        <f t="shared" si="31"/>
      </c>
      <c r="F75" s="78">
        <f t="shared" si="31"/>
      </c>
      <c r="G75" s="79">
        <f t="shared" si="31"/>
      </c>
      <c r="H75" s="78">
        <f t="shared" si="31"/>
      </c>
      <c r="I75" s="79">
        <f t="shared" si="31"/>
      </c>
      <c r="J75" s="80">
        <f t="shared" si="31"/>
      </c>
      <c r="Q75" s="15">
        <v>69</v>
      </c>
      <c r="R75" s="38">
        <v>400000</v>
      </c>
      <c r="S75" s="39">
        <f>R74+S74</f>
        <v>7140000</v>
      </c>
      <c r="T75" s="28">
        <f>IF($Q$1&gt;=S75,"Success","")</f>
      </c>
      <c r="U75" s="5">
        <f t="shared" si="30"/>
        <v>10000</v>
      </c>
      <c r="V75" s="15">
        <v>74</v>
      </c>
      <c r="W75" s="16">
        <f t="shared" si="26"/>
        <v>5476</v>
      </c>
      <c r="X75" s="37">
        <f t="shared" si="27"/>
        <v>6571</v>
      </c>
      <c r="Y75" s="33">
        <v>149</v>
      </c>
      <c r="Z75" s="23">
        <f t="shared" si="28"/>
        <v>94701</v>
      </c>
      <c r="AA75" s="14">
        <f t="shared" si="25"/>
        <v>113641</v>
      </c>
    </row>
    <row r="76" spans="1:27" ht="12.75" customHeight="1" thickBot="1">
      <c r="A76" s="70" t="s">
        <v>21</v>
      </c>
      <c r="B76" s="62"/>
      <c r="C76" s="63"/>
      <c r="D76" s="62"/>
      <c r="E76" s="63"/>
      <c r="F76" s="62"/>
      <c r="G76" s="63"/>
      <c r="H76" s="62"/>
      <c r="I76" s="63"/>
      <c r="J76" s="64"/>
      <c r="P76" s="58"/>
      <c r="Q76" s="15">
        <v>70</v>
      </c>
      <c r="R76" s="38">
        <v>420000</v>
      </c>
      <c r="S76" s="39">
        <f aca="true" t="shared" si="32" ref="S76:S106">R75+S75</f>
        <v>7540000</v>
      </c>
      <c r="T76" s="28">
        <f aca="true" t="shared" si="33" ref="T76:T106">IF($Q$1&gt;=S76,"Success","")</f>
      </c>
      <c r="U76" s="5">
        <f t="shared" si="30"/>
        <v>20000</v>
      </c>
      <c r="V76" s="40">
        <v>75</v>
      </c>
      <c r="W76" s="41">
        <f t="shared" si="26"/>
        <v>5625</v>
      </c>
      <c r="X76" s="42">
        <f t="shared" si="27"/>
        <v>6750</v>
      </c>
      <c r="Y76" s="43">
        <v>150</v>
      </c>
      <c r="Z76" s="19">
        <f t="shared" si="28"/>
        <v>97500</v>
      </c>
      <c r="AA76" s="44">
        <f t="shared" si="25"/>
        <v>117000</v>
      </c>
    </row>
    <row r="77" spans="1:21" ht="12.75" customHeight="1">
      <c r="A77" s="66">
        <v>16</v>
      </c>
      <c r="B77" s="59"/>
      <c r="C77" s="60"/>
      <c r="D77" s="59"/>
      <c r="E77" s="60"/>
      <c r="F77" s="59"/>
      <c r="G77" s="60"/>
      <c r="H77" s="59"/>
      <c r="I77" s="60"/>
      <c r="J77" s="61"/>
      <c r="Q77" s="15">
        <v>71</v>
      </c>
      <c r="R77" s="38">
        <v>440000</v>
      </c>
      <c r="S77" s="39">
        <f t="shared" si="32"/>
        <v>7960000</v>
      </c>
      <c r="T77" s="28">
        <f t="shared" si="33"/>
      </c>
      <c r="U77" s="5">
        <f t="shared" si="30"/>
        <v>20000</v>
      </c>
    </row>
    <row r="78" spans="1:21" ht="12.75" customHeight="1">
      <c r="A78" s="67" t="s">
        <v>0</v>
      </c>
      <c r="B78" s="72"/>
      <c r="C78" s="73"/>
      <c r="D78" s="72"/>
      <c r="E78" s="73"/>
      <c r="F78" s="72"/>
      <c r="G78" s="73"/>
      <c r="H78" s="72"/>
      <c r="I78" s="73"/>
      <c r="J78" s="74"/>
      <c r="Q78" s="15">
        <v>72</v>
      </c>
      <c r="R78" s="38">
        <v>460000</v>
      </c>
      <c r="S78" s="39">
        <f t="shared" si="32"/>
        <v>8400000</v>
      </c>
      <c r="T78" s="28">
        <f t="shared" si="33"/>
      </c>
      <c r="U78" s="5">
        <f t="shared" si="30"/>
        <v>20000</v>
      </c>
    </row>
    <row r="79" spans="1:21" ht="12.75" customHeight="1">
      <c r="A79" s="68" t="s">
        <v>17</v>
      </c>
      <c r="B79" s="75"/>
      <c r="C79" s="76"/>
      <c r="D79" s="76"/>
      <c r="E79" s="76"/>
      <c r="F79" s="76"/>
      <c r="G79" s="76"/>
      <c r="H79" s="76"/>
      <c r="I79" s="76"/>
      <c r="J79" s="77"/>
      <c r="Q79" s="15">
        <v>73</v>
      </c>
      <c r="R79" s="38">
        <v>480000</v>
      </c>
      <c r="S79" s="39">
        <f t="shared" si="32"/>
        <v>8860000</v>
      </c>
      <c r="T79" s="28">
        <f t="shared" si="33"/>
      </c>
      <c r="U79" s="5">
        <f t="shared" si="30"/>
        <v>20000</v>
      </c>
    </row>
    <row r="80" spans="1:21" ht="12.75" customHeight="1" hidden="1">
      <c r="A80" s="69" t="s">
        <v>15</v>
      </c>
      <c r="B80" s="78">
        <f aca="true" t="shared" si="34" ref="B80:J80">IF(B78&gt;0,IF(B78&lt;=75,VLOOKUP(B78,$V$2:$X$76,IF(B79="중복",2,3)),VLOOKUP(B78,$Y$2:$AA$76,IF(B79="중복",2,3))),"")</f>
      </c>
      <c r="C80" s="79">
        <f t="shared" si="34"/>
      </c>
      <c r="D80" s="78">
        <f t="shared" si="34"/>
      </c>
      <c r="E80" s="79">
        <f t="shared" si="34"/>
      </c>
      <c r="F80" s="78">
        <f t="shared" si="34"/>
      </c>
      <c r="G80" s="79">
        <f t="shared" si="34"/>
      </c>
      <c r="H80" s="78">
        <f t="shared" si="34"/>
      </c>
      <c r="I80" s="79">
        <f t="shared" si="34"/>
      </c>
      <c r="J80" s="80">
        <f t="shared" si="34"/>
      </c>
      <c r="Q80" s="15">
        <v>74</v>
      </c>
      <c r="R80" s="38">
        <v>500000</v>
      </c>
      <c r="S80" s="39">
        <f t="shared" si="32"/>
        <v>9340000</v>
      </c>
      <c r="T80" s="28">
        <f t="shared" si="33"/>
      </c>
      <c r="U80" s="5">
        <f t="shared" si="30"/>
        <v>20000</v>
      </c>
    </row>
    <row r="81" spans="1:21" ht="12.75" customHeight="1" thickBot="1">
      <c r="A81" s="70" t="s">
        <v>21</v>
      </c>
      <c r="B81" s="62"/>
      <c r="C81" s="63"/>
      <c r="D81" s="62"/>
      <c r="E81" s="63"/>
      <c r="F81" s="62"/>
      <c r="G81" s="63"/>
      <c r="H81" s="62"/>
      <c r="I81" s="63"/>
      <c r="J81" s="64"/>
      <c r="Q81" s="15">
        <v>75</v>
      </c>
      <c r="R81" s="38">
        <v>520000</v>
      </c>
      <c r="S81" s="39">
        <f t="shared" si="32"/>
        <v>9840000</v>
      </c>
      <c r="T81" s="28">
        <f t="shared" si="33"/>
      </c>
      <c r="U81" s="5">
        <f t="shared" si="30"/>
        <v>20000</v>
      </c>
    </row>
    <row r="82" spans="1:21" ht="12.75" customHeight="1">
      <c r="A82" s="66">
        <v>17</v>
      </c>
      <c r="B82" s="59"/>
      <c r="C82" s="60"/>
      <c r="D82" s="59"/>
      <c r="E82" s="60"/>
      <c r="F82" s="59"/>
      <c r="G82" s="60"/>
      <c r="H82" s="59"/>
      <c r="I82" s="60"/>
      <c r="J82" s="61"/>
      <c r="Q82" s="15">
        <v>76</v>
      </c>
      <c r="R82" s="38">
        <v>540000</v>
      </c>
      <c r="S82" s="39">
        <f t="shared" si="32"/>
        <v>10360000</v>
      </c>
      <c r="T82" s="28">
        <f t="shared" si="33"/>
      </c>
      <c r="U82" s="5">
        <f t="shared" si="30"/>
        <v>20000</v>
      </c>
    </row>
    <row r="83" spans="1:21" ht="12.75" customHeight="1">
      <c r="A83" s="67" t="s">
        <v>0</v>
      </c>
      <c r="B83" s="72"/>
      <c r="C83" s="73"/>
      <c r="D83" s="72"/>
      <c r="E83" s="73"/>
      <c r="F83" s="72"/>
      <c r="G83" s="73"/>
      <c r="H83" s="72"/>
      <c r="I83" s="73"/>
      <c r="J83" s="74"/>
      <c r="Q83" s="15">
        <v>77</v>
      </c>
      <c r="R83" s="38">
        <v>560000</v>
      </c>
      <c r="S83" s="39">
        <f t="shared" si="32"/>
        <v>10900000</v>
      </c>
      <c r="T83" s="28">
        <f t="shared" si="33"/>
      </c>
      <c r="U83" s="5">
        <f t="shared" si="30"/>
        <v>20000</v>
      </c>
    </row>
    <row r="84" spans="1:21" ht="12.75" customHeight="1">
      <c r="A84" s="68" t="s">
        <v>17</v>
      </c>
      <c r="B84" s="75"/>
      <c r="C84" s="76"/>
      <c r="D84" s="76"/>
      <c r="E84" s="76"/>
      <c r="F84" s="76"/>
      <c r="G84" s="76"/>
      <c r="H84" s="76"/>
      <c r="I84" s="76"/>
      <c r="J84" s="77"/>
      <c r="Q84" s="15">
        <v>78</v>
      </c>
      <c r="R84" s="38">
        <v>580000</v>
      </c>
      <c r="S84" s="39">
        <f t="shared" si="32"/>
        <v>11460000</v>
      </c>
      <c r="T84" s="28">
        <f t="shared" si="33"/>
      </c>
      <c r="U84" s="5">
        <f t="shared" si="30"/>
        <v>20000</v>
      </c>
    </row>
    <row r="85" spans="1:21" ht="12.75" customHeight="1" hidden="1">
      <c r="A85" s="69" t="s">
        <v>15</v>
      </c>
      <c r="B85" s="78">
        <f aca="true" t="shared" si="35" ref="B85:J85">IF(B83&gt;0,IF(B83&lt;=75,VLOOKUP(B83,$V$2:$X$76,IF(B84="중복",2,3)),VLOOKUP(B83,$Y$2:$AA$76,IF(B84="중복",2,3))),"")</f>
      </c>
      <c r="C85" s="79">
        <f t="shared" si="35"/>
      </c>
      <c r="D85" s="78">
        <f t="shared" si="35"/>
      </c>
      <c r="E85" s="79">
        <f t="shared" si="35"/>
      </c>
      <c r="F85" s="78">
        <f t="shared" si="35"/>
      </c>
      <c r="G85" s="79">
        <f t="shared" si="35"/>
      </c>
      <c r="H85" s="78">
        <f t="shared" si="35"/>
      </c>
      <c r="I85" s="79">
        <f t="shared" si="35"/>
      </c>
      <c r="J85" s="80">
        <f t="shared" si="35"/>
      </c>
      <c r="Q85" s="15">
        <v>79</v>
      </c>
      <c r="R85" s="38">
        <v>600000</v>
      </c>
      <c r="S85" s="39">
        <f t="shared" si="32"/>
        <v>12040000</v>
      </c>
      <c r="T85" s="28">
        <f t="shared" si="33"/>
      </c>
      <c r="U85" s="5">
        <f t="shared" si="30"/>
        <v>20000</v>
      </c>
    </row>
    <row r="86" spans="1:21" ht="12.75" customHeight="1" thickBot="1">
      <c r="A86" s="70" t="s">
        <v>21</v>
      </c>
      <c r="B86" s="62"/>
      <c r="C86" s="63"/>
      <c r="D86" s="62"/>
      <c r="E86" s="63"/>
      <c r="F86" s="62"/>
      <c r="G86" s="63"/>
      <c r="H86" s="62"/>
      <c r="I86" s="63"/>
      <c r="J86" s="64"/>
      <c r="Q86" s="15">
        <v>80</v>
      </c>
      <c r="R86" s="38">
        <v>630000</v>
      </c>
      <c r="S86" s="39">
        <f t="shared" si="32"/>
        <v>12640000</v>
      </c>
      <c r="T86" s="28">
        <f t="shared" si="33"/>
      </c>
      <c r="U86" s="5">
        <f t="shared" si="30"/>
        <v>30000</v>
      </c>
    </row>
    <row r="87" spans="1:27" ht="12.75" customHeight="1">
      <c r="A87" s="66">
        <v>18</v>
      </c>
      <c r="B87" s="59"/>
      <c r="C87" s="60"/>
      <c r="D87" s="59"/>
      <c r="E87" s="60"/>
      <c r="F87" s="59"/>
      <c r="G87" s="60"/>
      <c r="H87" s="59"/>
      <c r="I87" s="60"/>
      <c r="J87" s="61"/>
      <c r="Q87" s="15">
        <v>81</v>
      </c>
      <c r="R87" s="38">
        <v>660000</v>
      </c>
      <c r="S87" s="39">
        <f t="shared" si="32"/>
        <v>13270000</v>
      </c>
      <c r="T87" s="28">
        <f t="shared" si="33"/>
      </c>
      <c r="U87" s="5">
        <f t="shared" si="30"/>
        <v>30000</v>
      </c>
      <c r="Z87" s="23"/>
      <c r="AA87" s="16"/>
    </row>
    <row r="88" spans="1:27" ht="12.75" customHeight="1">
      <c r="A88" s="67" t="s">
        <v>0</v>
      </c>
      <c r="B88" s="72"/>
      <c r="C88" s="73"/>
      <c r="D88" s="72"/>
      <c r="E88" s="73"/>
      <c r="F88" s="72"/>
      <c r="G88" s="73"/>
      <c r="H88" s="72"/>
      <c r="I88" s="73"/>
      <c r="J88" s="74"/>
      <c r="Q88" s="15">
        <v>82</v>
      </c>
      <c r="R88" s="38">
        <v>690000</v>
      </c>
      <c r="S88" s="39">
        <f t="shared" si="32"/>
        <v>13930000</v>
      </c>
      <c r="T88" s="28">
        <f t="shared" si="33"/>
      </c>
      <c r="U88" s="5">
        <f t="shared" si="30"/>
        <v>30000</v>
      </c>
      <c r="Z88" s="23"/>
      <c r="AA88" s="16"/>
    </row>
    <row r="89" spans="1:27" ht="12.75" customHeight="1">
      <c r="A89" s="68" t="s">
        <v>17</v>
      </c>
      <c r="B89" s="75"/>
      <c r="C89" s="76"/>
      <c r="D89" s="76"/>
      <c r="E89" s="76"/>
      <c r="F89" s="76"/>
      <c r="G89" s="76"/>
      <c r="H89" s="76"/>
      <c r="I89" s="76"/>
      <c r="J89" s="77"/>
      <c r="Q89" s="15">
        <v>83</v>
      </c>
      <c r="R89" s="38">
        <v>720000</v>
      </c>
      <c r="S89" s="39">
        <f t="shared" si="32"/>
        <v>14620000</v>
      </c>
      <c r="T89" s="28">
        <f t="shared" si="33"/>
      </c>
      <c r="U89" s="5">
        <f t="shared" si="30"/>
        <v>30000</v>
      </c>
      <c r="Z89" s="23"/>
      <c r="AA89" s="16"/>
    </row>
    <row r="90" spans="1:27" ht="12.75" customHeight="1" hidden="1">
      <c r="A90" s="69" t="s">
        <v>15</v>
      </c>
      <c r="B90" s="78">
        <f aca="true" t="shared" si="36" ref="B90:J90">IF(B88&gt;0,IF(B88&lt;=75,VLOOKUP(B88,$V$2:$X$76,IF(B89="중복",2,3)),VLOOKUP(B88,$Y$2:$AA$76,IF(B89="중복",2,3))),"")</f>
      </c>
      <c r="C90" s="79">
        <f t="shared" si="36"/>
      </c>
      <c r="D90" s="78">
        <f t="shared" si="36"/>
      </c>
      <c r="E90" s="79">
        <f t="shared" si="36"/>
      </c>
      <c r="F90" s="78">
        <f t="shared" si="36"/>
      </c>
      <c r="G90" s="79">
        <f t="shared" si="36"/>
      </c>
      <c r="H90" s="78">
        <f t="shared" si="36"/>
      </c>
      <c r="I90" s="79">
        <f t="shared" si="36"/>
      </c>
      <c r="J90" s="80">
        <f t="shared" si="36"/>
      </c>
      <c r="Q90" s="15">
        <v>84</v>
      </c>
      <c r="R90" s="38">
        <v>750000</v>
      </c>
      <c r="S90" s="39">
        <f t="shared" si="32"/>
        <v>15340000</v>
      </c>
      <c r="T90" s="28">
        <f t="shared" si="33"/>
      </c>
      <c r="U90" s="5">
        <f t="shared" si="30"/>
        <v>30000</v>
      </c>
      <c r="Z90" s="23"/>
      <c r="AA90" s="16"/>
    </row>
    <row r="91" spans="1:27" ht="12.75" customHeight="1" thickBot="1">
      <c r="A91" s="70" t="s">
        <v>21</v>
      </c>
      <c r="B91" s="62"/>
      <c r="C91" s="63"/>
      <c r="D91" s="62"/>
      <c r="E91" s="63"/>
      <c r="F91" s="62"/>
      <c r="G91" s="63"/>
      <c r="H91" s="62"/>
      <c r="I91" s="63"/>
      <c r="J91" s="64"/>
      <c r="Q91" s="15">
        <v>85</v>
      </c>
      <c r="R91" s="38">
        <v>780000</v>
      </c>
      <c r="S91" s="39">
        <f t="shared" si="32"/>
        <v>16090000</v>
      </c>
      <c r="T91" s="28">
        <f t="shared" si="33"/>
      </c>
      <c r="U91" s="5">
        <f t="shared" si="30"/>
        <v>30000</v>
      </c>
      <c r="Z91" s="23"/>
      <c r="AA91" s="16"/>
    </row>
    <row r="92" spans="1:27" ht="12.75" customHeight="1">
      <c r="A92" s="66">
        <v>19</v>
      </c>
      <c r="B92" s="59"/>
      <c r="C92" s="60"/>
      <c r="D92" s="59"/>
      <c r="E92" s="60"/>
      <c r="F92" s="59"/>
      <c r="G92" s="60"/>
      <c r="H92" s="59"/>
      <c r="I92" s="60"/>
      <c r="J92" s="61"/>
      <c r="Q92" s="15">
        <v>86</v>
      </c>
      <c r="R92" s="38">
        <v>810000</v>
      </c>
      <c r="S92" s="39">
        <f t="shared" si="32"/>
        <v>16870000</v>
      </c>
      <c r="T92" s="28">
        <f t="shared" si="33"/>
      </c>
      <c r="U92" s="5">
        <f t="shared" si="30"/>
        <v>30000</v>
      </c>
      <c r="Z92" s="23"/>
      <c r="AA92" s="16"/>
    </row>
    <row r="93" spans="1:27" ht="12.75" customHeight="1">
      <c r="A93" s="67" t="s">
        <v>0</v>
      </c>
      <c r="B93" s="72"/>
      <c r="C93" s="73"/>
      <c r="D93" s="72"/>
      <c r="E93" s="73"/>
      <c r="F93" s="72"/>
      <c r="G93" s="73"/>
      <c r="H93" s="72"/>
      <c r="I93" s="73"/>
      <c r="J93" s="74"/>
      <c r="Q93" s="15">
        <v>87</v>
      </c>
      <c r="R93" s="38">
        <v>840000</v>
      </c>
      <c r="S93" s="39">
        <f t="shared" si="32"/>
        <v>17680000</v>
      </c>
      <c r="T93" s="28">
        <f t="shared" si="33"/>
      </c>
      <c r="U93" s="5">
        <f t="shared" si="30"/>
        <v>30000</v>
      </c>
      <c r="Z93" s="23"/>
      <c r="AA93" s="16"/>
    </row>
    <row r="94" spans="1:27" ht="12.75" customHeight="1">
      <c r="A94" s="68" t="s">
        <v>17</v>
      </c>
      <c r="B94" s="75"/>
      <c r="C94" s="76"/>
      <c r="D94" s="75"/>
      <c r="E94" s="76"/>
      <c r="F94" s="75"/>
      <c r="G94" s="76"/>
      <c r="H94" s="75"/>
      <c r="I94" s="76"/>
      <c r="J94" s="77"/>
      <c r="Q94" s="15">
        <v>88</v>
      </c>
      <c r="R94" s="38">
        <v>870000</v>
      </c>
      <c r="S94" s="39">
        <f t="shared" si="32"/>
        <v>18520000</v>
      </c>
      <c r="T94" s="28">
        <f t="shared" si="33"/>
      </c>
      <c r="U94" s="5">
        <f t="shared" si="30"/>
        <v>30000</v>
      </c>
      <c r="Z94" s="23"/>
      <c r="AA94" s="16"/>
    </row>
    <row r="95" spans="1:27" ht="12.75" customHeight="1" hidden="1">
      <c r="A95" s="69" t="s">
        <v>15</v>
      </c>
      <c r="B95" s="78">
        <f aca="true" t="shared" si="37" ref="B95:J95">IF(B93&gt;0,IF(B93&lt;=75,VLOOKUP(B93,$V$2:$X$76,IF(B94="중복",2,3)),VLOOKUP(B93,$Y$2:$AA$76,IF(B94="중복",2,3))),"")</f>
      </c>
      <c r="C95" s="79">
        <f t="shared" si="37"/>
      </c>
      <c r="D95" s="78">
        <f t="shared" si="37"/>
      </c>
      <c r="E95" s="79">
        <f t="shared" si="37"/>
      </c>
      <c r="F95" s="78">
        <f t="shared" si="37"/>
      </c>
      <c r="G95" s="79">
        <f t="shared" si="37"/>
      </c>
      <c r="H95" s="78">
        <f t="shared" si="37"/>
      </c>
      <c r="I95" s="79">
        <f t="shared" si="37"/>
      </c>
      <c r="J95" s="80">
        <f t="shared" si="37"/>
      </c>
      <c r="Q95" s="15">
        <v>89</v>
      </c>
      <c r="R95" s="38">
        <v>900000</v>
      </c>
      <c r="S95" s="39">
        <f t="shared" si="32"/>
        <v>19390000</v>
      </c>
      <c r="T95" s="28">
        <f t="shared" si="33"/>
      </c>
      <c r="U95" s="5">
        <f t="shared" si="30"/>
        <v>30000</v>
      </c>
      <c r="Z95" s="23"/>
      <c r="AA95" s="16"/>
    </row>
    <row r="96" spans="1:27" ht="12.75" customHeight="1" thickBot="1">
      <c r="A96" s="70" t="s">
        <v>21</v>
      </c>
      <c r="B96" s="62"/>
      <c r="C96" s="63"/>
      <c r="D96" s="62"/>
      <c r="E96" s="63"/>
      <c r="F96" s="62"/>
      <c r="G96" s="63"/>
      <c r="H96" s="62"/>
      <c r="I96" s="63"/>
      <c r="J96" s="64"/>
      <c r="Q96" s="15">
        <v>90</v>
      </c>
      <c r="R96" s="38">
        <v>940000</v>
      </c>
      <c r="S96" s="39">
        <f t="shared" si="32"/>
        <v>20290000</v>
      </c>
      <c r="T96" s="28">
        <f t="shared" si="33"/>
      </c>
      <c r="U96" s="5">
        <f t="shared" si="30"/>
        <v>40000</v>
      </c>
      <c r="Z96" s="23"/>
      <c r="AA96" s="16"/>
    </row>
    <row r="97" spans="1:21" ht="12.75" customHeight="1">
      <c r="A97" s="66">
        <v>20</v>
      </c>
      <c r="B97" s="59"/>
      <c r="C97" s="60"/>
      <c r="D97" s="59"/>
      <c r="E97" s="60"/>
      <c r="F97" s="59"/>
      <c r="G97" s="60"/>
      <c r="H97" s="59"/>
      <c r="I97" s="60"/>
      <c r="J97" s="61"/>
      <c r="Q97" s="15">
        <v>91</v>
      </c>
      <c r="R97" s="38">
        <v>980000</v>
      </c>
      <c r="S97" s="39">
        <f t="shared" si="32"/>
        <v>21230000</v>
      </c>
      <c r="T97" s="28">
        <f t="shared" si="33"/>
      </c>
      <c r="U97" s="5">
        <f t="shared" si="30"/>
        <v>40000</v>
      </c>
    </row>
    <row r="98" spans="1:21" ht="12.75" customHeight="1">
      <c r="A98" s="67" t="s">
        <v>0</v>
      </c>
      <c r="B98" s="72"/>
      <c r="C98" s="73"/>
      <c r="D98" s="72"/>
      <c r="E98" s="73"/>
      <c r="F98" s="72"/>
      <c r="G98" s="73"/>
      <c r="H98" s="72"/>
      <c r="I98" s="73"/>
      <c r="J98" s="74"/>
      <c r="Q98" s="15">
        <v>92</v>
      </c>
      <c r="R98" s="38">
        <v>1020000</v>
      </c>
      <c r="S98" s="39">
        <f t="shared" si="32"/>
        <v>22210000</v>
      </c>
      <c r="T98" s="28">
        <f t="shared" si="33"/>
      </c>
      <c r="U98" s="5">
        <f t="shared" si="30"/>
        <v>40000</v>
      </c>
    </row>
    <row r="99" spans="1:21" ht="12.75" customHeight="1">
      <c r="A99" s="68" t="s">
        <v>17</v>
      </c>
      <c r="B99" s="75"/>
      <c r="C99" s="76"/>
      <c r="D99" s="75"/>
      <c r="E99" s="76"/>
      <c r="F99" s="75"/>
      <c r="G99" s="76"/>
      <c r="H99" s="75"/>
      <c r="I99" s="76"/>
      <c r="J99" s="77"/>
      <c r="Q99" s="15">
        <v>93</v>
      </c>
      <c r="R99" s="38">
        <v>1060000</v>
      </c>
      <c r="S99" s="39">
        <f t="shared" si="32"/>
        <v>23230000</v>
      </c>
      <c r="T99" s="28">
        <f t="shared" si="33"/>
      </c>
      <c r="U99" s="5">
        <f t="shared" si="30"/>
        <v>40000</v>
      </c>
    </row>
    <row r="100" spans="1:21" ht="12.75" customHeight="1" hidden="1">
      <c r="A100" s="69" t="s">
        <v>15</v>
      </c>
      <c r="B100" s="78">
        <f aca="true" t="shared" si="38" ref="B100:J100">IF(B98&gt;0,IF(B98&lt;=75,VLOOKUP(B98,$V$2:$X$76,IF(B99="중복",2,3)),VLOOKUP(B98,$Y$2:$AA$76,IF(B99="중복",2,3))),"")</f>
      </c>
      <c r="C100" s="79">
        <f t="shared" si="38"/>
      </c>
      <c r="D100" s="78">
        <f t="shared" si="38"/>
      </c>
      <c r="E100" s="79">
        <f t="shared" si="38"/>
      </c>
      <c r="F100" s="78">
        <f t="shared" si="38"/>
      </c>
      <c r="G100" s="79">
        <f t="shared" si="38"/>
      </c>
      <c r="H100" s="78">
        <f t="shared" si="38"/>
      </c>
      <c r="I100" s="79">
        <f t="shared" si="38"/>
      </c>
      <c r="J100" s="80">
        <f t="shared" si="38"/>
      </c>
      <c r="Q100" s="15">
        <v>94</v>
      </c>
      <c r="R100" s="38">
        <v>1100000</v>
      </c>
      <c r="S100" s="39">
        <f t="shared" si="32"/>
        <v>24290000</v>
      </c>
      <c r="T100" s="28">
        <f t="shared" si="33"/>
      </c>
      <c r="U100" s="5">
        <f t="shared" si="30"/>
        <v>40000</v>
      </c>
    </row>
    <row r="101" spans="1:21" ht="12.75" customHeight="1" thickBot="1">
      <c r="A101" s="70" t="s">
        <v>21</v>
      </c>
      <c r="B101" s="62"/>
      <c r="C101" s="63"/>
      <c r="D101" s="62"/>
      <c r="E101" s="63"/>
      <c r="F101" s="62"/>
      <c r="G101" s="63"/>
      <c r="H101" s="62"/>
      <c r="I101" s="63"/>
      <c r="J101" s="64"/>
      <c r="Q101" s="15">
        <v>95</v>
      </c>
      <c r="R101" s="38">
        <v>1140000</v>
      </c>
      <c r="S101" s="39">
        <f t="shared" si="32"/>
        <v>25390000</v>
      </c>
      <c r="T101" s="28">
        <f t="shared" si="33"/>
      </c>
      <c r="U101" s="5">
        <f t="shared" si="30"/>
        <v>40000</v>
      </c>
    </row>
    <row r="102" spans="1:21" ht="12.75" customHeight="1">
      <c r="A102" s="66">
        <v>21</v>
      </c>
      <c r="B102" s="59"/>
      <c r="C102" s="60"/>
      <c r="D102" s="59"/>
      <c r="E102" s="60"/>
      <c r="F102" s="59"/>
      <c r="G102" s="60"/>
      <c r="H102" s="59"/>
      <c r="I102" s="60"/>
      <c r="J102" s="61"/>
      <c r="Q102" s="15">
        <v>96</v>
      </c>
      <c r="R102" s="38">
        <v>1180000</v>
      </c>
      <c r="S102" s="39">
        <f t="shared" si="32"/>
        <v>26530000</v>
      </c>
      <c r="T102" s="28">
        <f t="shared" si="33"/>
      </c>
      <c r="U102" s="5">
        <f t="shared" si="30"/>
        <v>40000</v>
      </c>
    </row>
    <row r="103" spans="1:21" ht="12.75" customHeight="1">
      <c r="A103" s="67" t="s">
        <v>0</v>
      </c>
      <c r="B103" s="72"/>
      <c r="C103" s="73"/>
      <c r="D103" s="72"/>
      <c r="E103" s="73"/>
      <c r="F103" s="72"/>
      <c r="G103" s="73"/>
      <c r="H103" s="72"/>
      <c r="I103" s="73"/>
      <c r="J103" s="74"/>
      <c r="Q103" s="15">
        <v>97</v>
      </c>
      <c r="R103" s="38">
        <v>1220000</v>
      </c>
      <c r="S103" s="39">
        <f t="shared" si="32"/>
        <v>27710000</v>
      </c>
      <c r="T103" s="28">
        <f t="shared" si="33"/>
      </c>
      <c r="U103" s="5">
        <f t="shared" si="30"/>
        <v>40000</v>
      </c>
    </row>
    <row r="104" spans="1:21" ht="12.75" customHeight="1">
      <c r="A104" s="68" t="s">
        <v>17</v>
      </c>
      <c r="B104" s="75"/>
      <c r="C104" s="76"/>
      <c r="D104" s="75"/>
      <c r="E104" s="76"/>
      <c r="F104" s="75"/>
      <c r="G104" s="76"/>
      <c r="H104" s="75"/>
      <c r="I104" s="76"/>
      <c r="J104" s="77"/>
      <c r="Q104" s="15">
        <v>98</v>
      </c>
      <c r="R104" s="38">
        <v>1260000</v>
      </c>
      <c r="S104" s="39">
        <f t="shared" si="32"/>
        <v>28930000</v>
      </c>
      <c r="T104" s="28">
        <f t="shared" si="33"/>
      </c>
      <c r="U104" s="5">
        <f t="shared" si="30"/>
        <v>40000</v>
      </c>
    </row>
    <row r="105" spans="1:21" ht="12.75" customHeight="1" hidden="1">
      <c r="A105" s="69" t="s">
        <v>15</v>
      </c>
      <c r="B105" s="78">
        <f aca="true" t="shared" si="39" ref="B105:J105">IF(B103&gt;0,IF(B103&lt;=75,VLOOKUP(B103,$V$2:$X$76,IF(B104="중복",2,3)),VLOOKUP(B103,$Y$2:$AA$76,IF(B104="중복",2,3))),"")</f>
      </c>
      <c r="C105" s="79">
        <f t="shared" si="39"/>
      </c>
      <c r="D105" s="78">
        <f t="shared" si="39"/>
      </c>
      <c r="E105" s="79">
        <f t="shared" si="39"/>
      </c>
      <c r="F105" s="78">
        <f t="shared" si="39"/>
      </c>
      <c r="G105" s="79">
        <f t="shared" si="39"/>
      </c>
      <c r="H105" s="78">
        <f t="shared" si="39"/>
      </c>
      <c r="I105" s="79">
        <f t="shared" si="39"/>
      </c>
      <c r="J105" s="80">
        <f t="shared" si="39"/>
      </c>
      <c r="Q105" s="15">
        <v>99</v>
      </c>
      <c r="R105" s="38">
        <v>1300000</v>
      </c>
      <c r="S105" s="39">
        <f t="shared" si="32"/>
        <v>30190000</v>
      </c>
      <c r="T105" s="28">
        <f t="shared" si="33"/>
      </c>
      <c r="U105" s="5">
        <f t="shared" si="30"/>
        <v>40000</v>
      </c>
    </row>
    <row r="106" spans="1:21" ht="12.75" customHeight="1" thickBot="1">
      <c r="A106" s="70" t="s">
        <v>21</v>
      </c>
      <c r="B106" s="62"/>
      <c r="C106" s="63"/>
      <c r="D106" s="62"/>
      <c r="E106" s="63"/>
      <c r="F106" s="62"/>
      <c r="G106" s="63"/>
      <c r="H106" s="62"/>
      <c r="I106" s="63"/>
      <c r="J106" s="64"/>
      <c r="Q106" s="40">
        <v>100</v>
      </c>
      <c r="R106" s="45">
        <v>0</v>
      </c>
      <c r="S106" s="46">
        <f t="shared" si="32"/>
        <v>31490000</v>
      </c>
      <c r="T106" s="47">
        <f t="shared" si="33"/>
      </c>
      <c r="U106" s="5">
        <f t="shared" si="30"/>
        <v>-1300000</v>
      </c>
    </row>
    <row r="107" spans="1:10" ht="12.75" customHeight="1">
      <c r="A107" s="66">
        <v>22</v>
      </c>
      <c r="B107" s="59"/>
      <c r="C107" s="60"/>
      <c r="D107" s="59"/>
      <c r="E107" s="60"/>
      <c r="F107" s="59"/>
      <c r="G107" s="60"/>
      <c r="H107" s="59"/>
      <c r="I107" s="60"/>
      <c r="J107" s="61"/>
    </row>
    <row r="108" spans="1:10" ht="12.75" customHeight="1">
      <c r="A108" s="67" t="s">
        <v>0</v>
      </c>
      <c r="B108" s="72"/>
      <c r="C108" s="73"/>
      <c r="D108" s="72"/>
      <c r="E108" s="73"/>
      <c r="F108" s="72"/>
      <c r="G108" s="73"/>
      <c r="H108" s="72"/>
      <c r="I108" s="73"/>
      <c r="J108" s="74"/>
    </row>
    <row r="109" spans="1:10" ht="12.75" customHeight="1">
      <c r="A109" s="68" t="s">
        <v>17</v>
      </c>
      <c r="B109" s="75"/>
      <c r="C109" s="76"/>
      <c r="D109" s="75"/>
      <c r="E109" s="76"/>
      <c r="F109" s="75"/>
      <c r="G109" s="76"/>
      <c r="H109" s="75"/>
      <c r="I109" s="76"/>
      <c r="J109" s="77"/>
    </row>
    <row r="110" spans="1:10" ht="12.75" customHeight="1" hidden="1">
      <c r="A110" s="69" t="s">
        <v>15</v>
      </c>
      <c r="B110" s="78">
        <f aca="true" t="shared" si="40" ref="B110:J110">IF(B108&gt;0,IF(B108&lt;=75,VLOOKUP(B108,$V$2:$X$76,IF(B109="중복",2,3)),VLOOKUP(B108,$Y$2:$AA$76,IF(B109="중복",2,3))),"")</f>
      </c>
      <c r="C110" s="79">
        <f t="shared" si="40"/>
      </c>
      <c r="D110" s="78">
        <f t="shared" si="40"/>
      </c>
      <c r="E110" s="79">
        <f t="shared" si="40"/>
      </c>
      <c r="F110" s="78">
        <f t="shared" si="40"/>
      </c>
      <c r="G110" s="79">
        <f t="shared" si="40"/>
      </c>
      <c r="H110" s="78">
        <f t="shared" si="40"/>
      </c>
      <c r="I110" s="79">
        <f t="shared" si="40"/>
      </c>
      <c r="J110" s="80">
        <f t="shared" si="40"/>
      </c>
    </row>
    <row r="111" spans="1:10" ht="12.75" customHeight="1" thickBot="1">
      <c r="A111" s="70" t="s">
        <v>21</v>
      </c>
      <c r="B111" s="62"/>
      <c r="C111" s="63"/>
      <c r="D111" s="62"/>
      <c r="E111" s="63"/>
      <c r="F111" s="62"/>
      <c r="G111" s="63"/>
      <c r="H111" s="62"/>
      <c r="I111" s="63"/>
      <c r="J111" s="64"/>
    </row>
    <row r="352" spans="12:14" ht="12.75" customHeight="1">
      <c r="L352" s="4"/>
      <c r="M352" s="4"/>
      <c r="N352" s="4"/>
    </row>
    <row r="353" spans="12:14" ht="12.75" customHeight="1">
      <c r="L353" s="4"/>
      <c r="M353" s="4"/>
      <c r="N353" s="4"/>
    </row>
    <row r="354" spans="12:14" ht="12.75" customHeight="1">
      <c r="L354" s="4"/>
      <c r="M354" s="4"/>
      <c r="N354" s="4"/>
    </row>
    <row r="355" spans="12:14" ht="12.75" customHeight="1">
      <c r="L355" s="4"/>
      <c r="M355" s="4"/>
      <c r="N355" s="4"/>
    </row>
    <row r="356" spans="12:14" ht="12.75" customHeight="1">
      <c r="L356" s="4"/>
      <c r="M356" s="4"/>
      <c r="N356" s="4"/>
    </row>
    <row r="357" spans="12:14" ht="12.75" customHeight="1">
      <c r="L357" s="4"/>
      <c r="M357" s="4"/>
      <c r="N357" s="4"/>
    </row>
    <row r="358" spans="12:14" ht="12.75" customHeight="1">
      <c r="L358" s="4"/>
      <c r="M358" s="4"/>
      <c r="N358" s="4"/>
    </row>
    <row r="359" spans="12:14" ht="12.75" customHeight="1">
      <c r="L359" s="4"/>
      <c r="M359" s="4"/>
      <c r="N359" s="4"/>
    </row>
    <row r="360" spans="12:14" ht="12.75" customHeight="1">
      <c r="L360" s="4"/>
      <c r="M360" s="4"/>
      <c r="N360" s="4"/>
    </row>
    <row r="361" spans="12:14" ht="12.75" customHeight="1">
      <c r="L361" s="4"/>
      <c r="M361" s="4"/>
      <c r="N361" s="4"/>
    </row>
    <row r="362" spans="12:14" ht="12.75" customHeight="1">
      <c r="L362" s="4"/>
      <c r="M362" s="4"/>
      <c r="N362" s="4"/>
    </row>
    <row r="363" spans="12:14" ht="12.75" customHeight="1">
      <c r="L363" s="4"/>
      <c r="M363" s="4"/>
      <c r="N363" s="4"/>
    </row>
    <row r="364" spans="12:14" ht="12.75" customHeight="1">
      <c r="L364" s="4"/>
      <c r="M364" s="4"/>
      <c r="N364" s="4"/>
    </row>
  </sheetData>
  <sheetProtection password="CF97" sheet="1"/>
  <mergeCells count="5">
    <mergeCell ref="Q1:R1"/>
    <mergeCell ref="L1:M1"/>
    <mergeCell ref="L16:N18"/>
    <mergeCell ref="L22:N24"/>
    <mergeCell ref="L6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P22" sqref="P22"/>
    </sheetView>
  </sheetViews>
  <sheetFormatPr defaultColWidth="5.77734375" defaultRowHeight="13.5"/>
  <cols>
    <col min="1" max="16384" width="5.77734375" style="1" customWidth="1"/>
  </cols>
  <sheetData>
    <row r="1" spans="3:16" ht="12"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</row>
    <row r="2" spans="1:16" ht="12">
      <c r="A2" s="1">
        <v>50</v>
      </c>
      <c r="B2" s="1">
        <f>((A2*A2)/8.4)+700</f>
        <v>997.6190476190476</v>
      </c>
      <c r="C2" s="1">
        <f>B2*1</f>
        <v>997.6190476190476</v>
      </c>
      <c r="D2" s="1">
        <f>B2*2</f>
        <v>1995.2380952380952</v>
      </c>
      <c r="E2" s="1">
        <f>B2*3</f>
        <v>2992.8571428571427</v>
      </c>
      <c r="F2" s="1">
        <f>B2*4</f>
        <v>3990.4761904761904</v>
      </c>
      <c r="G2" s="1">
        <f>B2*5</f>
        <v>4988.095238095238</v>
      </c>
      <c r="H2" s="1">
        <f>B2*6</f>
        <v>5985.714285714285</v>
      </c>
      <c r="I2" s="1">
        <f>B2*7</f>
        <v>6983.333333333333</v>
      </c>
      <c r="J2" s="1">
        <f>B2*8</f>
        <v>7980.952380952381</v>
      </c>
      <c r="K2" s="1">
        <f>B2*9</f>
        <v>8978.571428571428</v>
      </c>
      <c r="L2" s="1">
        <f>B2*10</f>
        <v>9976.190476190475</v>
      </c>
      <c r="M2" s="1">
        <f>B2*11</f>
        <v>10973.809523809523</v>
      </c>
      <c r="N2" s="1">
        <f>B2*12</f>
        <v>11971.42857142857</v>
      </c>
      <c r="O2" s="1">
        <f>B2*13</f>
        <v>12969.047619047618</v>
      </c>
      <c r="P2" s="1">
        <f>B2*14</f>
        <v>13966.666666666666</v>
      </c>
    </row>
    <row r="3" spans="1:16" ht="12">
      <c r="A3" s="1">
        <v>51</v>
      </c>
      <c r="B3" s="1">
        <f aca="true" t="shared" si="0" ref="B3:B66">((A3*A3)/8.4)+700</f>
        <v>1009.6428571428571</v>
      </c>
      <c r="C3" s="1">
        <f aca="true" t="shared" si="1" ref="C3:C66">B3*1</f>
        <v>1009.6428571428571</v>
      </c>
      <c r="D3" s="1">
        <f aca="true" t="shared" si="2" ref="D3:D66">B3*2</f>
        <v>2019.2857142857142</v>
      </c>
      <c r="E3" s="1">
        <f aca="true" t="shared" si="3" ref="E3:E66">B3*3</f>
        <v>3028.9285714285716</v>
      </c>
      <c r="F3" s="1">
        <f aca="true" t="shared" si="4" ref="F3:F66">B3*4</f>
        <v>4038.5714285714284</v>
      </c>
      <c r="G3" s="1">
        <f aca="true" t="shared" si="5" ref="G3:G66">B3*5</f>
        <v>5048.214285714285</v>
      </c>
      <c r="H3" s="1">
        <f aca="true" t="shared" si="6" ref="H3:H66">B3*6</f>
        <v>6057.857142857143</v>
      </c>
      <c r="I3" s="1">
        <f aca="true" t="shared" si="7" ref="I3:I66">B3*7</f>
        <v>7067.5</v>
      </c>
      <c r="J3" s="1">
        <f aca="true" t="shared" si="8" ref="J3:J66">B3*8</f>
        <v>8077.142857142857</v>
      </c>
      <c r="K3" s="1">
        <f aca="true" t="shared" si="9" ref="K3:K66">B3*9</f>
        <v>9086.785714285714</v>
      </c>
      <c r="L3" s="1">
        <f aca="true" t="shared" si="10" ref="L3:L66">B3*10</f>
        <v>10096.42857142857</v>
      </c>
      <c r="M3" s="1">
        <f aca="true" t="shared" si="11" ref="M3:M66">B3*11</f>
        <v>11106.071428571428</v>
      </c>
      <c r="N3" s="1">
        <f aca="true" t="shared" si="12" ref="N3:N66">B3*12</f>
        <v>12115.714285714286</v>
      </c>
      <c r="O3" s="1">
        <f aca="true" t="shared" si="13" ref="O3:O66">B3*13</f>
        <v>13125.357142857143</v>
      </c>
      <c r="P3" s="1">
        <f aca="true" t="shared" si="14" ref="P3:P66">B3*14</f>
        <v>14135</v>
      </c>
    </row>
    <row r="4" spans="1:16" ht="12">
      <c r="A4" s="1">
        <v>52</v>
      </c>
      <c r="B4" s="1">
        <f t="shared" si="0"/>
        <v>1021.9047619047619</v>
      </c>
      <c r="C4" s="1">
        <f t="shared" si="1"/>
        <v>1021.9047619047619</v>
      </c>
      <c r="D4" s="1">
        <f t="shared" si="2"/>
        <v>2043.8095238095239</v>
      </c>
      <c r="E4" s="1">
        <f t="shared" si="3"/>
        <v>3065.714285714286</v>
      </c>
      <c r="F4" s="1">
        <f t="shared" si="4"/>
        <v>4087.6190476190477</v>
      </c>
      <c r="G4" s="1">
        <f t="shared" si="5"/>
        <v>5109.523809523809</v>
      </c>
      <c r="H4" s="1">
        <f t="shared" si="6"/>
        <v>6131.428571428572</v>
      </c>
      <c r="I4" s="1">
        <f t="shared" si="7"/>
        <v>7153.333333333334</v>
      </c>
      <c r="J4" s="1">
        <f t="shared" si="8"/>
        <v>8175.238095238095</v>
      </c>
      <c r="K4" s="1">
        <f t="shared" si="9"/>
        <v>9197.142857142857</v>
      </c>
      <c r="L4" s="1">
        <f t="shared" si="10"/>
        <v>10219.047619047618</v>
      </c>
      <c r="M4" s="1">
        <f t="shared" si="11"/>
        <v>11240.952380952382</v>
      </c>
      <c r="N4" s="1">
        <f t="shared" si="12"/>
        <v>12262.857142857143</v>
      </c>
      <c r="O4" s="1">
        <f t="shared" si="13"/>
        <v>13284.761904761905</v>
      </c>
      <c r="P4" s="1">
        <f t="shared" si="14"/>
        <v>14306.666666666668</v>
      </c>
    </row>
    <row r="5" spans="1:16" ht="12">
      <c r="A5" s="1">
        <v>53</v>
      </c>
      <c r="B5" s="1">
        <f t="shared" si="0"/>
        <v>1034.404761904762</v>
      </c>
      <c r="C5" s="1">
        <f t="shared" si="1"/>
        <v>1034.404761904762</v>
      </c>
      <c r="D5" s="1">
        <f t="shared" si="2"/>
        <v>2068.809523809524</v>
      </c>
      <c r="E5" s="1">
        <f t="shared" si="3"/>
        <v>3103.214285714286</v>
      </c>
      <c r="F5" s="1">
        <f t="shared" si="4"/>
        <v>4137.619047619048</v>
      </c>
      <c r="G5" s="1">
        <f t="shared" si="5"/>
        <v>5172.023809523809</v>
      </c>
      <c r="H5" s="1">
        <f t="shared" si="6"/>
        <v>6206.428571428572</v>
      </c>
      <c r="I5" s="1">
        <f t="shared" si="7"/>
        <v>7240.833333333334</v>
      </c>
      <c r="J5" s="1">
        <f t="shared" si="8"/>
        <v>8275.238095238095</v>
      </c>
      <c r="K5" s="1">
        <f t="shared" si="9"/>
        <v>9309.642857142857</v>
      </c>
      <c r="L5" s="1">
        <f t="shared" si="10"/>
        <v>10344.047619047618</v>
      </c>
      <c r="M5" s="1">
        <f t="shared" si="11"/>
        <v>11378.452380952382</v>
      </c>
      <c r="N5" s="1">
        <f t="shared" si="12"/>
        <v>12412.857142857143</v>
      </c>
      <c r="O5" s="1">
        <f t="shared" si="13"/>
        <v>13447.261904761905</v>
      </c>
      <c r="P5" s="1">
        <f t="shared" si="14"/>
        <v>14481.666666666668</v>
      </c>
    </row>
    <row r="6" spans="1:16" ht="12">
      <c r="A6" s="1">
        <v>54</v>
      </c>
      <c r="B6" s="1">
        <f t="shared" si="0"/>
        <v>1047.142857142857</v>
      </c>
      <c r="C6" s="1">
        <f t="shared" si="1"/>
        <v>1047.142857142857</v>
      </c>
      <c r="D6" s="1">
        <f t="shared" si="2"/>
        <v>2094.285714285714</v>
      </c>
      <c r="E6" s="1">
        <f t="shared" si="3"/>
        <v>3141.4285714285716</v>
      </c>
      <c r="F6" s="1">
        <f t="shared" si="4"/>
        <v>4188.571428571428</v>
      </c>
      <c r="G6" s="1">
        <f t="shared" si="5"/>
        <v>5235.714285714285</v>
      </c>
      <c r="H6" s="1">
        <f t="shared" si="6"/>
        <v>6282.857142857143</v>
      </c>
      <c r="I6" s="1">
        <f t="shared" si="7"/>
        <v>7330</v>
      </c>
      <c r="J6" s="1">
        <f t="shared" si="8"/>
        <v>8377.142857142857</v>
      </c>
      <c r="K6" s="1">
        <f t="shared" si="9"/>
        <v>9424.285714285714</v>
      </c>
      <c r="L6" s="1">
        <f t="shared" si="10"/>
        <v>10471.42857142857</v>
      </c>
      <c r="M6" s="1">
        <f t="shared" si="11"/>
        <v>11518.571428571428</v>
      </c>
      <c r="N6" s="1">
        <f t="shared" si="12"/>
        <v>12565.714285714286</v>
      </c>
      <c r="O6" s="1">
        <f t="shared" si="13"/>
        <v>13612.857142857143</v>
      </c>
      <c r="P6" s="1">
        <f t="shared" si="14"/>
        <v>14660</v>
      </c>
    </row>
    <row r="7" spans="1:16" ht="12">
      <c r="A7" s="1">
        <v>55</v>
      </c>
      <c r="B7" s="1">
        <f t="shared" si="0"/>
        <v>1060.1190476190477</v>
      </c>
      <c r="C7" s="1">
        <f t="shared" si="1"/>
        <v>1060.1190476190477</v>
      </c>
      <c r="D7" s="1">
        <f t="shared" si="2"/>
        <v>2120.2380952380954</v>
      </c>
      <c r="E7" s="1">
        <f t="shared" si="3"/>
        <v>3180.357142857143</v>
      </c>
      <c r="F7" s="1">
        <f t="shared" si="4"/>
        <v>4240.476190476191</v>
      </c>
      <c r="G7" s="1">
        <f t="shared" si="5"/>
        <v>5300.5952380952385</v>
      </c>
      <c r="H7" s="1">
        <f t="shared" si="6"/>
        <v>6360.714285714286</v>
      </c>
      <c r="I7" s="1">
        <f t="shared" si="7"/>
        <v>7420.833333333334</v>
      </c>
      <c r="J7" s="1">
        <f t="shared" si="8"/>
        <v>8480.952380952382</v>
      </c>
      <c r="K7" s="1">
        <f t="shared" si="9"/>
        <v>9541.07142857143</v>
      </c>
      <c r="L7" s="1">
        <f t="shared" si="10"/>
        <v>10601.190476190477</v>
      </c>
      <c r="M7" s="1">
        <f t="shared" si="11"/>
        <v>11661.309523809525</v>
      </c>
      <c r="N7" s="1">
        <f t="shared" si="12"/>
        <v>12721.428571428572</v>
      </c>
      <c r="O7" s="1">
        <f t="shared" si="13"/>
        <v>13781.54761904762</v>
      </c>
      <c r="P7" s="1">
        <f t="shared" si="14"/>
        <v>14841.666666666668</v>
      </c>
    </row>
    <row r="8" spans="1:16" ht="12">
      <c r="A8" s="1">
        <v>56</v>
      </c>
      <c r="B8" s="1">
        <f t="shared" si="0"/>
        <v>1073.3333333333333</v>
      </c>
      <c r="C8" s="1">
        <f t="shared" si="1"/>
        <v>1073.3333333333333</v>
      </c>
      <c r="D8" s="1">
        <f t="shared" si="2"/>
        <v>2146.6666666666665</v>
      </c>
      <c r="E8" s="1">
        <f t="shared" si="3"/>
        <v>3220</v>
      </c>
      <c r="F8" s="1">
        <f t="shared" si="4"/>
        <v>4293.333333333333</v>
      </c>
      <c r="G8" s="1">
        <f t="shared" si="5"/>
        <v>5366.666666666666</v>
      </c>
      <c r="H8" s="1">
        <f t="shared" si="6"/>
        <v>6440</v>
      </c>
      <c r="I8" s="1">
        <f t="shared" si="7"/>
        <v>7513.333333333333</v>
      </c>
      <c r="J8" s="1">
        <f t="shared" si="8"/>
        <v>8586.666666666666</v>
      </c>
      <c r="K8" s="1">
        <f t="shared" si="9"/>
        <v>9660</v>
      </c>
      <c r="L8" s="1">
        <f t="shared" si="10"/>
        <v>10733.333333333332</v>
      </c>
      <c r="M8" s="1">
        <f t="shared" si="11"/>
        <v>11806.666666666666</v>
      </c>
      <c r="N8" s="1">
        <f t="shared" si="12"/>
        <v>12880</v>
      </c>
      <c r="O8" s="1">
        <f t="shared" si="13"/>
        <v>13953.333333333332</v>
      </c>
      <c r="P8" s="1">
        <f t="shared" si="14"/>
        <v>15026.666666666666</v>
      </c>
    </row>
    <row r="9" spans="1:17" ht="12">
      <c r="A9" s="2">
        <v>57</v>
      </c>
      <c r="B9" s="2">
        <f t="shared" si="0"/>
        <v>1086.7857142857142</v>
      </c>
      <c r="C9" s="2">
        <f t="shared" si="1"/>
        <v>1086.7857142857142</v>
      </c>
      <c r="D9" s="2">
        <f t="shared" si="2"/>
        <v>2173.5714285714284</v>
      </c>
      <c r="E9" s="2">
        <f t="shared" si="3"/>
        <v>3260.3571428571427</v>
      </c>
      <c r="F9" s="2">
        <f t="shared" si="4"/>
        <v>4347.142857142857</v>
      </c>
      <c r="G9" s="2">
        <f t="shared" si="5"/>
        <v>5433.928571428571</v>
      </c>
      <c r="H9" s="2">
        <f t="shared" si="6"/>
        <v>6520.714285714285</v>
      </c>
      <c r="I9" s="2">
        <f t="shared" si="7"/>
        <v>7607.5</v>
      </c>
      <c r="J9" s="2">
        <f t="shared" si="8"/>
        <v>8694.285714285714</v>
      </c>
      <c r="K9" s="2">
        <f t="shared" si="9"/>
        <v>9781.071428571428</v>
      </c>
      <c r="L9" s="2">
        <f t="shared" si="10"/>
        <v>10867.857142857141</v>
      </c>
      <c r="M9" s="2">
        <f t="shared" si="11"/>
        <v>11954.642857142857</v>
      </c>
      <c r="N9" s="2">
        <f t="shared" si="12"/>
        <v>13041.42857142857</v>
      </c>
      <c r="O9" s="2">
        <f t="shared" si="13"/>
        <v>14128.214285714284</v>
      </c>
      <c r="P9" s="2">
        <f t="shared" si="14"/>
        <v>15215</v>
      </c>
      <c r="Q9" s="1" t="s">
        <v>31</v>
      </c>
    </row>
    <row r="10" spans="1:16" ht="12">
      <c r="A10" s="1">
        <v>58</v>
      </c>
      <c r="B10" s="1">
        <f t="shared" si="0"/>
        <v>1100.4761904761904</v>
      </c>
      <c r="C10" s="1">
        <f t="shared" si="1"/>
        <v>1100.4761904761904</v>
      </c>
      <c r="D10" s="1">
        <f t="shared" si="2"/>
        <v>2200.9523809523807</v>
      </c>
      <c r="E10" s="1">
        <f t="shared" si="3"/>
        <v>3301.428571428571</v>
      </c>
      <c r="F10" s="1">
        <f t="shared" si="4"/>
        <v>4401.9047619047615</v>
      </c>
      <c r="G10" s="1">
        <f t="shared" si="5"/>
        <v>5502.380952380952</v>
      </c>
      <c r="H10" s="1">
        <f t="shared" si="6"/>
        <v>6602.857142857142</v>
      </c>
      <c r="I10" s="1">
        <f t="shared" si="7"/>
        <v>7703.333333333332</v>
      </c>
      <c r="J10" s="1">
        <f t="shared" si="8"/>
        <v>8803.809523809523</v>
      </c>
      <c r="K10" s="1">
        <f t="shared" si="9"/>
        <v>9904.285714285714</v>
      </c>
      <c r="L10" s="1">
        <f t="shared" si="10"/>
        <v>11004.761904761905</v>
      </c>
      <c r="M10" s="1">
        <f t="shared" si="11"/>
        <v>12105.238095238094</v>
      </c>
      <c r="N10" s="1">
        <f t="shared" si="12"/>
        <v>13205.714285714284</v>
      </c>
      <c r="O10" s="1">
        <f t="shared" si="13"/>
        <v>14306.190476190475</v>
      </c>
      <c r="P10" s="1">
        <f t="shared" si="14"/>
        <v>15406.666666666664</v>
      </c>
    </row>
    <row r="11" spans="1:16" ht="12">
      <c r="A11" s="1">
        <v>59</v>
      </c>
      <c r="B11" s="1">
        <f t="shared" si="0"/>
        <v>1114.404761904762</v>
      </c>
      <c r="C11" s="1">
        <f t="shared" si="1"/>
        <v>1114.404761904762</v>
      </c>
      <c r="D11" s="1">
        <f t="shared" si="2"/>
        <v>2228.809523809524</v>
      </c>
      <c r="E11" s="1">
        <f t="shared" si="3"/>
        <v>3343.214285714286</v>
      </c>
      <c r="F11" s="1">
        <f t="shared" si="4"/>
        <v>4457.619047619048</v>
      </c>
      <c r="G11" s="1">
        <f t="shared" si="5"/>
        <v>5572.023809523809</v>
      </c>
      <c r="H11" s="1">
        <f t="shared" si="6"/>
        <v>6686.428571428572</v>
      </c>
      <c r="I11" s="1">
        <f t="shared" si="7"/>
        <v>7800.833333333334</v>
      </c>
      <c r="J11" s="1">
        <f t="shared" si="8"/>
        <v>8915.238095238095</v>
      </c>
      <c r="K11" s="1">
        <f t="shared" si="9"/>
        <v>10029.642857142857</v>
      </c>
      <c r="L11" s="1">
        <f t="shared" si="10"/>
        <v>11144.047619047618</v>
      </c>
      <c r="M11" s="1">
        <f t="shared" si="11"/>
        <v>12258.452380952382</v>
      </c>
      <c r="N11" s="1">
        <f t="shared" si="12"/>
        <v>13372.857142857143</v>
      </c>
      <c r="O11" s="1">
        <f t="shared" si="13"/>
        <v>14487.261904761905</v>
      </c>
      <c r="P11" s="1">
        <f t="shared" si="14"/>
        <v>15601.666666666668</v>
      </c>
    </row>
    <row r="12" spans="1:16" ht="12">
      <c r="A12" s="1">
        <v>60</v>
      </c>
      <c r="B12" s="1">
        <f t="shared" si="0"/>
        <v>1128.5714285714284</v>
      </c>
      <c r="C12" s="1">
        <f t="shared" si="1"/>
        <v>1128.5714285714284</v>
      </c>
      <c r="D12" s="1">
        <f t="shared" si="2"/>
        <v>2257.142857142857</v>
      </c>
      <c r="E12" s="1">
        <f t="shared" si="3"/>
        <v>3385.7142857142853</v>
      </c>
      <c r="F12" s="1">
        <f t="shared" si="4"/>
        <v>4514.285714285714</v>
      </c>
      <c r="G12" s="1">
        <f t="shared" si="5"/>
        <v>5642.857142857142</v>
      </c>
      <c r="H12" s="1">
        <f t="shared" si="6"/>
        <v>6771.428571428571</v>
      </c>
      <c r="I12" s="1">
        <f t="shared" si="7"/>
        <v>7899.999999999999</v>
      </c>
      <c r="J12" s="1">
        <f t="shared" si="8"/>
        <v>9028.571428571428</v>
      </c>
      <c r="K12" s="1">
        <f t="shared" si="9"/>
        <v>10157.142857142855</v>
      </c>
      <c r="L12" s="1">
        <f t="shared" si="10"/>
        <v>11285.714285714284</v>
      </c>
      <c r="M12" s="1">
        <f t="shared" si="11"/>
        <v>12414.285714285714</v>
      </c>
      <c r="N12" s="1">
        <f t="shared" si="12"/>
        <v>13542.857142857141</v>
      </c>
      <c r="O12" s="1">
        <f t="shared" si="13"/>
        <v>14671.428571428569</v>
      </c>
      <c r="P12" s="1">
        <f t="shared" si="14"/>
        <v>15799.999999999998</v>
      </c>
    </row>
    <row r="13" spans="1:16" ht="12">
      <c r="A13" s="1">
        <v>61</v>
      </c>
      <c r="B13" s="1">
        <f t="shared" si="0"/>
        <v>1142.9761904761904</v>
      </c>
      <c r="C13" s="1">
        <f t="shared" si="1"/>
        <v>1142.9761904761904</v>
      </c>
      <c r="D13" s="1">
        <f t="shared" si="2"/>
        <v>2285.9523809523807</v>
      </c>
      <c r="E13" s="1">
        <f t="shared" si="3"/>
        <v>3428.928571428571</v>
      </c>
      <c r="F13" s="1">
        <f t="shared" si="4"/>
        <v>4571.9047619047615</v>
      </c>
      <c r="G13" s="1">
        <f t="shared" si="5"/>
        <v>5714.880952380952</v>
      </c>
      <c r="H13" s="1">
        <f t="shared" si="6"/>
        <v>6857.857142857142</v>
      </c>
      <c r="I13" s="1">
        <f t="shared" si="7"/>
        <v>8000.833333333332</v>
      </c>
      <c r="J13" s="1">
        <f t="shared" si="8"/>
        <v>9143.809523809523</v>
      </c>
      <c r="K13" s="1">
        <f t="shared" si="9"/>
        <v>10286.785714285714</v>
      </c>
      <c r="L13" s="1">
        <f t="shared" si="10"/>
        <v>11429.761904761905</v>
      </c>
      <c r="M13" s="1">
        <f t="shared" si="11"/>
        <v>12572.738095238094</v>
      </c>
      <c r="N13" s="1">
        <f t="shared" si="12"/>
        <v>13715.714285714284</v>
      </c>
      <c r="O13" s="1">
        <f t="shared" si="13"/>
        <v>14858.690476190475</v>
      </c>
      <c r="P13" s="1">
        <f t="shared" si="14"/>
        <v>16001.666666666664</v>
      </c>
    </row>
    <row r="14" spans="1:16" ht="12">
      <c r="A14" s="1">
        <v>62</v>
      </c>
      <c r="B14" s="1">
        <f t="shared" si="0"/>
        <v>1157.6190476190477</v>
      </c>
      <c r="C14" s="1">
        <f t="shared" si="1"/>
        <v>1157.6190476190477</v>
      </c>
      <c r="D14" s="1">
        <f t="shared" si="2"/>
        <v>2315.2380952380954</v>
      </c>
      <c r="E14" s="1">
        <f t="shared" si="3"/>
        <v>3472.857142857143</v>
      </c>
      <c r="F14" s="1">
        <f t="shared" si="4"/>
        <v>4630.476190476191</v>
      </c>
      <c r="G14" s="1">
        <f t="shared" si="5"/>
        <v>5788.0952380952385</v>
      </c>
      <c r="H14" s="1">
        <f t="shared" si="6"/>
        <v>6945.714285714286</v>
      </c>
      <c r="I14" s="1">
        <f t="shared" si="7"/>
        <v>8103.333333333334</v>
      </c>
      <c r="J14" s="1">
        <f t="shared" si="8"/>
        <v>9260.952380952382</v>
      </c>
      <c r="K14" s="1">
        <f t="shared" si="9"/>
        <v>10418.57142857143</v>
      </c>
      <c r="L14" s="1">
        <f t="shared" si="10"/>
        <v>11576.190476190477</v>
      </c>
      <c r="M14" s="1">
        <f t="shared" si="11"/>
        <v>12733.809523809525</v>
      </c>
      <c r="N14" s="1">
        <f t="shared" si="12"/>
        <v>13891.428571428572</v>
      </c>
      <c r="O14" s="1">
        <f t="shared" si="13"/>
        <v>15049.04761904762</v>
      </c>
      <c r="P14" s="1">
        <f t="shared" si="14"/>
        <v>16206.666666666668</v>
      </c>
    </row>
    <row r="15" spans="1:16" ht="12">
      <c r="A15" s="1">
        <v>63</v>
      </c>
      <c r="B15" s="1">
        <f t="shared" si="0"/>
        <v>1172.5</v>
      </c>
      <c r="C15" s="1">
        <f t="shared" si="1"/>
        <v>1172.5</v>
      </c>
      <c r="D15" s="1">
        <f t="shared" si="2"/>
        <v>2345</v>
      </c>
      <c r="E15" s="1">
        <f t="shared" si="3"/>
        <v>3517.5</v>
      </c>
      <c r="F15" s="1">
        <f t="shared" si="4"/>
        <v>4690</v>
      </c>
      <c r="G15" s="1">
        <f t="shared" si="5"/>
        <v>5862.5</v>
      </c>
      <c r="H15" s="1">
        <f t="shared" si="6"/>
        <v>7035</v>
      </c>
      <c r="I15" s="1">
        <f t="shared" si="7"/>
        <v>8207.5</v>
      </c>
      <c r="J15" s="1">
        <f t="shared" si="8"/>
        <v>9380</v>
      </c>
      <c r="K15" s="1">
        <f t="shared" si="9"/>
        <v>10552.5</v>
      </c>
      <c r="L15" s="1">
        <f t="shared" si="10"/>
        <v>11725</v>
      </c>
      <c r="M15" s="1">
        <f t="shared" si="11"/>
        <v>12897.5</v>
      </c>
      <c r="N15" s="1">
        <f t="shared" si="12"/>
        <v>14070</v>
      </c>
      <c r="O15" s="1">
        <f t="shared" si="13"/>
        <v>15242.5</v>
      </c>
      <c r="P15" s="1">
        <f t="shared" si="14"/>
        <v>16415</v>
      </c>
    </row>
    <row r="16" spans="1:16" ht="12">
      <c r="A16" s="1">
        <v>64</v>
      </c>
      <c r="B16" s="1">
        <f t="shared" si="0"/>
        <v>1187.6190476190477</v>
      </c>
      <c r="C16" s="1">
        <f t="shared" si="1"/>
        <v>1187.6190476190477</v>
      </c>
      <c r="D16" s="1">
        <f t="shared" si="2"/>
        <v>2375.2380952380954</v>
      </c>
      <c r="E16" s="1">
        <f t="shared" si="3"/>
        <v>3562.857142857143</v>
      </c>
      <c r="F16" s="1">
        <f t="shared" si="4"/>
        <v>4750.476190476191</v>
      </c>
      <c r="G16" s="1">
        <f t="shared" si="5"/>
        <v>5938.0952380952385</v>
      </c>
      <c r="H16" s="1">
        <f t="shared" si="6"/>
        <v>7125.714285714286</v>
      </c>
      <c r="I16" s="1">
        <f t="shared" si="7"/>
        <v>8313.333333333334</v>
      </c>
      <c r="J16" s="1">
        <f t="shared" si="8"/>
        <v>9500.952380952382</v>
      </c>
      <c r="K16" s="1">
        <f t="shared" si="9"/>
        <v>10688.57142857143</v>
      </c>
      <c r="L16" s="1">
        <f t="shared" si="10"/>
        <v>11876.190476190477</v>
      </c>
      <c r="M16" s="1">
        <f t="shared" si="11"/>
        <v>13063.809523809525</v>
      </c>
      <c r="N16" s="1">
        <f t="shared" si="12"/>
        <v>14251.428571428572</v>
      </c>
      <c r="O16" s="1">
        <f t="shared" si="13"/>
        <v>15439.04761904762</v>
      </c>
      <c r="P16" s="1">
        <f t="shared" si="14"/>
        <v>16626.666666666668</v>
      </c>
    </row>
    <row r="17" spans="1:16" ht="12">
      <c r="A17" s="1">
        <v>65</v>
      </c>
      <c r="B17" s="1">
        <f t="shared" si="0"/>
        <v>1202.9761904761904</v>
      </c>
      <c r="C17" s="1">
        <f t="shared" si="1"/>
        <v>1202.9761904761904</v>
      </c>
      <c r="D17" s="1">
        <f t="shared" si="2"/>
        <v>2405.9523809523807</v>
      </c>
      <c r="E17" s="1">
        <f t="shared" si="3"/>
        <v>3608.928571428571</v>
      </c>
      <c r="F17" s="1">
        <f t="shared" si="4"/>
        <v>4811.9047619047615</v>
      </c>
      <c r="G17" s="1">
        <f t="shared" si="5"/>
        <v>6014.880952380952</v>
      </c>
      <c r="H17" s="1">
        <f t="shared" si="6"/>
        <v>7217.857142857142</v>
      </c>
      <c r="I17" s="1">
        <f t="shared" si="7"/>
        <v>8420.833333333332</v>
      </c>
      <c r="J17" s="1">
        <f t="shared" si="8"/>
        <v>9623.809523809523</v>
      </c>
      <c r="K17" s="1">
        <f t="shared" si="9"/>
        <v>10826.785714285714</v>
      </c>
      <c r="L17" s="1">
        <f t="shared" si="10"/>
        <v>12029.761904761905</v>
      </c>
      <c r="M17" s="1">
        <f t="shared" si="11"/>
        <v>13232.738095238094</v>
      </c>
      <c r="N17" s="1">
        <f t="shared" si="12"/>
        <v>14435.714285714284</v>
      </c>
      <c r="O17" s="1">
        <f t="shared" si="13"/>
        <v>15638.690476190475</v>
      </c>
      <c r="P17" s="1">
        <f t="shared" si="14"/>
        <v>16841.666666666664</v>
      </c>
    </row>
    <row r="18" spans="1:16" ht="12">
      <c r="A18" s="1">
        <v>66</v>
      </c>
      <c r="B18" s="1">
        <f t="shared" si="0"/>
        <v>1218.5714285714284</v>
      </c>
      <c r="C18" s="1">
        <f t="shared" si="1"/>
        <v>1218.5714285714284</v>
      </c>
      <c r="D18" s="1">
        <f t="shared" si="2"/>
        <v>2437.142857142857</v>
      </c>
      <c r="E18" s="1">
        <f t="shared" si="3"/>
        <v>3655.7142857142853</v>
      </c>
      <c r="F18" s="1">
        <f t="shared" si="4"/>
        <v>4874.285714285714</v>
      </c>
      <c r="G18" s="1">
        <f t="shared" si="5"/>
        <v>6092.857142857142</v>
      </c>
      <c r="H18" s="1">
        <f t="shared" si="6"/>
        <v>7311.428571428571</v>
      </c>
      <c r="I18" s="1">
        <f t="shared" si="7"/>
        <v>8530</v>
      </c>
      <c r="J18" s="1">
        <f t="shared" si="8"/>
        <v>9748.571428571428</v>
      </c>
      <c r="K18" s="1">
        <f t="shared" si="9"/>
        <v>10967.142857142855</v>
      </c>
      <c r="L18" s="1">
        <f t="shared" si="10"/>
        <v>12185.714285714284</v>
      </c>
      <c r="M18" s="1">
        <f t="shared" si="11"/>
        <v>13404.285714285714</v>
      </c>
      <c r="N18" s="1">
        <f t="shared" si="12"/>
        <v>14622.857142857141</v>
      </c>
      <c r="O18" s="1">
        <f t="shared" si="13"/>
        <v>15841.428571428569</v>
      </c>
      <c r="P18" s="1">
        <f t="shared" si="14"/>
        <v>17060</v>
      </c>
    </row>
    <row r="19" spans="1:16" ht="12">
      <c r="A19" s="1">
        <v>67</v>
      </c>
      <c r="B19" s="1">
        <f t="shared" si="0"/>
        <v>1234.404761904762</v>
      </c>
      <c r="C19" s="1">
        <f t="shared" si="1"/>
        <v>1234.404761904762</v>
      </c>
      <c r="D19" s="1">
        <f t="shared" si="2"/>
        <v>2468.809523809524</v>
      </c>
      <c r="E19" s="1">
        <f t="shared" si="3"/>
        <v>3703.214285714286</v>
      </c>
      <c r="F19" s="1">
        <f t="shared" si="4"/>
        <v>4937.619047619048</v>
      </c>
      <c r="G19" s="1">
        <f t="shared" si="5"/>
        <v>6172.023809523809</v>
      </c>
      <c r="H19" s="1">
        <f t="shared" si="6"/>
        <v>7406.428571428572</v>
      </c>
      <c r="I19" s="1">
        <f t="shared" si="7"/>
        <v>8640.833333333334</v>
      </c>
      <c r="J19" s="1">
        <f t="shared" si="8"/>
        <v>9875.238095238095</v>
      </c>
      <c r="K19" s="1">
        <f t="shared" si="9"/>
        <v>11109.642857142857</v>
      </c>
      <c r="L19" s="1">
        <f t="shared" si="10"/>
        <v>12344.047619047618</v>
      </c>
      <c r="M19" s="1">
        <f t="shared" si="11"/>
        <v>13578.452380952382</v>
      </c>
      <c r="N19" s="1">
        <f t="shared" si="12"/>
        <v>14812.857142857143</v>
      </c>
      <c r="O19" s="1">
        <f t="shared" si="13"/>
        <v>16047.261904761905</v>
      </c>
      <c r="P19" s="1">
        <f t="shared" si="14"/>
        <v>17281.666666666668</v>
      </c>
    </row>
    <row r="20" spans="1:16" ht="12">
      <c r="A20" s="1">
        <v>68</v>
      </c>
      <c r="B20" s="1">
        <f t="shared" si="0"/>
        <v>1250.4761904761904</v>
      </c>
      <c r="C20" s="1">
        <f t="shared" si="1"/>
        <v>1250.4761904761904</v>
      </c>
      <c r="D20" s="1">
        <f t="shared" si="2"/>
        <v>2500.9523809523807</v>
      </c>
      <c r="E20" s="1">
        <f t="shared" si="3"/>
        <v>3751.428571428571</v>
      </c>
      <c r="F20" s="1">
        <f t="shared" si="4"/>
        <v>5001.9047619047615</v>
      </c>
      <c r="G20" s="1">
        <f t="shared" si="5"/>
        <v>6252.380952380952</v>
      </c>
      <c r="H20" s="1">
        <f t="shared" si="6"/>
        <v>7502.857142857142</v>
      </c>
      <c r="I20" s="1">
        <f t="shared" si="7"/>
        <v>8753.333333333332</v>
      </c>
      <c r="J20" s="1">
        <f t="shared" si="8"/>
        <v>10003.809523809523</v>
      </c>
      <c r="K20" s="1">
        <f t="shared" si="9"/>
        <v>11254.285714285714</v>
      </c>
      <c r="L20" s="1">
        <f t="shared" si="10"/>
        <v>12504.761904761905</v>
      </c>
      <c r="M20" s="1">
        <f t="shared" si="11"/>
        <v>13755.238095238094</v>
      </c>
      <c r="N20" s="1">
        <f t="shared" si="12"/>
        <v>15005.714285714284</v>
      </c>
      <c r="O20" s="1">
        <f t="shared" si="13"/>
        <v>16256.190476190475</v>
      </c>
      <c r="P20" s="1">
        <f t="shared" si="14"/>
        <v>17506.666666666664</v>
      </c>
    </row>
    <row r="21" spans="1:16" ht="12">
      <c r="A21" s="1">
        <v>69</v>
      </c>
      <c r="B21" s="1">
        <f t="shared" si="0"/>
        <v>1266.7857142857142</v>
      </c>
      <c r="C21" s="1">
        <f t="shared" si="1"/>
        <v>1266.7857142857142</v>
      </c>
      <c r="D21" s="1">
        <f t="shared" si="2"/>
        <v>2533.5714285714284</v>
      </c>
      <c r="E21" s="1">
        <f t="shared" si="3"/>
        <v>3800.3571428571427</v>
      </c>
      <c r="F21" s="1">
        <f t="shared" si="4"/>
        <v>5067.142857142857</v>
      </c>
      <c r="G21" s="1">
        <f t="shared" si="5"/>
        <v>6333.928571428571</v>
      </c>
      <c r="H21" s="1">
        <f t="shared" si="6"/>
        <v>7600.714285714285</v>
      </c>
      <c r="I21" s="1">
        <f t="shared" si="7"/>
        <v>8867.5</v>
      </c>
      <c r="J21" s="1">
        <f t="shared" si="8"/>
        <v>10134.285714285714</v>
      </c>
      <c r="K21" s="1">
        <f t="shared" si="9"/>
        <v>11401.071428571428</v>
      </c>
      <c r="L21" s="1">
        <f t="shared" si="10"/>
        <v>12667.857142857141</v>
      </c>
      <c r="M21" s="1">
        <f t="shared" si="11"/>
        <v>13934.642857142857</v>
      </c>
      <c r="N21" s="1">
        <f t="shared" si="12"/>
        <v>15201.42857142857</v>
      </c>
      <c r="O21" s="1">
        <f t="shared" si="13"/>
        <v>16468.214285714286</v>
      </c>
      <c r="P21" s="1">
        <f t="shared" si="14"/>
        <v>17735</v>
      </c>
    </row>
    <row r="22" spans="1:16" ht="12">
      <c r="A22" s="1">
        <v>70</v>
      </c>
      <c r="B22" s="1">
        <f t="shared" si="0"/>
        <v>1283.3333333333333</v>
      </c>
      <c r="C22" s="1">
        <f t="shared" si="1"/>
        <v>1283.3333333333333</v>
      </c>
      <c r="D22" s="1">
        <f t="shared" si="2"/>
        <v>2566.6666666666665</v>
      </c>
      <c r="E22" s="1">
        <f t="shared" si="3"/>
        <v>3850</v>
      </c>
      <c r="F22" s="1">
        <f t="shared" si="4"/>
        <v>5133.333333333333</v>
      </c>
      <c r="G22" s="1">
        <f t="shared" si="5"/>
        <v>6416.666666666666</v>
      </c>
      <c r="H22" s="1">
        <f t="shared" si="6"/>
        <v>7700</v>
      </c>
      <c r="I22" s="1">
        <f t="shared" si="7"/>
        <v>8983.333333333332</v>
      </c>
      <c r="J22" s="1">
        <f t="shared" si="8"/>
        <v>10266.666666666666</v>
      </c>
      <c r="K22" s="1">
        <f t="shared" si="9"/>
        <v>11550</v>
      </c>
      <c r="L22" s="1">
        <f t="shared" si="10"/>
        <v>12833.333333333332</v>
      </c>
      <c r="M22" s="1">
        <f t="shared" si="11"/>
        <v>14116.666666666666</v>
      </c>
      <c r="N22" s="1">
        <f t="shared" si="12"/>
        <v>15400</v>
      </c>
      <c r="O22" s="1">
        <f t="shared" si="13"/>
        <v>16683.333333333332</v>
      </c>
      <c r="P22" s="1">
        <f t="shared" si="14"/>
        <v>17966.666666666664</v>
      </c>
    </row>
    <row r="23" spans="1:16" ht="12">
      <c r="A23" s="1">
        <v>71</v>
      </c>
      <c r="B23" s="1">
        <f t="shared" si="0"/>
        <v>1300.1190476190477</v>
      </c>
      <c r="C23" s="1">
        <f t="shared" si="1"/>
        <v>1300.1190476190477</v>
      </c>
      <c r="D23" s="1">
        <f t="shared" si="2"/>
        <v>2600.2380952380954</v>
      </c>
      <c r="E23" s="1">
        <f t="shared" si="3"/>
        <v>3900.357142857143</v>
      </c>
      <c r="F23" s="1">
        <f t="shared" si="4"/>
        <v>5200.476190476191</v>
      </c>
      <c r="G23" s="1">
        <f t="shared" si="5"/>
        <v>6500.5952380952385</v>
      </c>
      <c r="H23" s="1">
        <f t="shared" si="6"/>
        <v>7800.714285714286</v>
      </c>
      <c r="I23" s="1">
        <f t="shared" si="7"/>
        <v>9100.833333333334</v>
      </c>
      <c r="J23" s="1">
        <f t="shared" si="8"/>
        <v>10400.952380952382</v>
      </c>
      <c r="K23" s="1">
        <f t="shared" si="9"/>
        <v>11701.07142857143</v>
      </c>
      <c r="L23" s="1">
        <f t="shared" si="10"/>
        <v>13001.190476190477</v>
      </c>
      <c r="M23" s="1">
        <f t="shared" si="11"/>
        <v>14301.309523809525</v>
      </c>
      <c r="N23" s="1">
        <f t="shared" si="12"/>
        <v>15601.428571428572</v>
      </c>
      <c r="O23" s="1">
        <f t="shared" si="13"/>
        <v>16901.54761904762</v>
      </c>
      <c r="P23" s="1">
        <f t="shared" si="14"/>
        <v>18201.666666666668</v>
      </c>
    </row>
    <row r="24" spans="1:16" ht="12">
      <c r="A24" s="1">
        <v>72</v>
      </c>
      <c r="B24" s="1">
        <f t="shared" si="0"/>
        <v>1317.142857142857</v>
      </c>
      <c r="C24" s="1">
        <f t="shared" si="1"/>
        <v>1317.142857142857</v>
      </c>
      <c r="D24" s="1">
        <f t="shared" si="2"/>
        <v>2634.285714285714</v>
      </c>
      <c r="E24" s="1">
        <f t="shared" si="3"/>
        <v>3951.4285714285716</v>
      </c>
      <c r="F24" s="1">
        <f t="shared" si="4"/>
        <v>5268.571428571428</v>
      </c>
      <c r="G24" s="1">
        <f t="shared" si="5"/>
        <v>6585.714285714285</v>
      </c>
      <c r="H24" s="1">
        <f t="shared" si="6"/>
        <v>7902.857142857143</v>
      </c>
      <c r="I24" s="1">
        <f t="shared" si="7"/>
        <v>9220</v>
      </c>
      <c r="J24" s="1">
        <f t="shared" si="8"/>
        <v>10537.142857142857</v>
      </c>
      <c r="K24" s="1">
        <f t="shared" si="9"/>
        <v>11854.285714285714</v>
      </c>
      <c r="L24" s="1">
        <f t="shared" si="10"/>
        <v>13171.42857142857</v>
      </c>
      <c r="M24" s="1">
        <f t="shared" si="11"/>
        <v>14488.571428571428</v>
      </c>
      <c r="N24" s="1">
        <f t="shared" si="12"/>
        <v>15805.714285714286</v>
      </c>
      <c r="O24" s="1">
        <f t="shared" si="13"/>
        <v>17122.85714285714</v>
      </c>
      <c r="P24" s="1">
        <f t="shared" si="14"/>
        <v>18440</v>
      </c>
    </row>
    <row r="25" spans="1:16" ht="12">
      <c r="A25" s="1">
        <v>73</v>
      </c>
      <c r="B25" s="1">
        <f t="shared" si="0"/>
        <v>1334.404761904762</v>
      </c>
      <c r="C25" s="1">
        <f t="shared" si="1"/>
        <v>1334.404761904762</v>
      </c>
      <c r="D25" s="1">
        <f t="shared" si="2"/>
        <v>2668.809523809524</v>
      </c>
      <c r="E25" s="1">
        <f t="shared" si="3"/>
        <v>4003.214285714286</v>
      </c>
      <c r="F25" s="1">
        <f t="shared" si="4"/>
        <v>5337.619047619048</v>
      </c>
      <c r="G25" s="1">
        <f t="shared" si="5"/>
        <v>6672.023809523809</v>
      </c>
      <c r="H25" s="1">
        <f t="shared" si="6"/>
        <v>8006.428571428572</v>
      </c>
      <c r="I25" s="1">
        <f t="shared" si="7"/>
        <v>9340.833333333334</v>
      </c>
      <c r="J25" s="1">
        <f t="shared" si="8"/>
        <v>10675.238095238095</v>
      </c>
      <c r="K25" s="1">
        <f t="shared" si="9"/>
        <v>12009.642857142857</v>
      </c>
      <c r="L25" s="1">
        <f t="shared" si="10"/>
        <v>13344.047619047618</v>
      </c>
      <c r="M25" s="1">
        <f t="shared" si="11"/>
        <v>14678.452380952382</v>
      </c>
      <c r="N25" s="1">
        <f t="shared" si="12"/>
        <v>16012.857142857143</v>
      </c>
      <c r="O25" s="1">
        <f t="shared" si="13"/>
        <v>17347.261904761905</v>
      </c>
      <c r="P25" s="1">
        <f t="shared" si="14"/>
        <v>18681.666666666668</v>
      </c>
    </row>
    <row r="26" spans="1:16" ht="12">
      <c r="A26" s="1">
        <v>74</v>
      </c>
      <c r="B26" s="1">
        <f t="shared" si="0"/>
        <v>1351.904761904762</v>
      </c>
      <c r="C26" s="1">
        <f t="shared" si="1"/>
        <v>1351.904761904762</v>
      </c>
      <c r="D26" s="1">
        <f t="shared" si="2"/>
        <v>2703.809523809524</v>
      </c>
      <c r="E26" s="1">
        <f t="shared" si="3"/>
        <v>4055.714285714286</v>
      </c>
      <c r="F26" s="1">
        <f t="shared" si="4"/>
        <v>5407.619047619048</v>
      </c>
      <c r="G26" s="1">
        <f t="shared" si="5"/>
        <v>6759.523809523809</v>
      </c>
      <c r="H26" s="1">
        <f t="shared" si="6"/>
        <v>8111.428571428572</v>
      </c>
      <c r="I26" s="1">
        <f t="shared" si="7"/>
        <v>9463.333333333334</v>
      </c>
      <c r="J26" s="1">
        <f t="shared" si="8"/>
        <v>10815.238095238095</v>
      </c>
      <c r="K26" s="1">
        <f t="shared" si="9"/>
        <v>12167.142857142857</v>
      </c>
      <c r="L26" s="1">
        <f t="shared" si="10"/>
        <v>13519.047619047618</v>
      </c>
      <c r="M26" s="1">
        <f t="shared" si="11"/>
        <v>14870.952380952382</v>
      </c>
      <c r="N26" s="1">
        <f t="shared" si="12"/>
        <v>16222.857142857143</v>
      </c>
      <c r="O26" s="1">
        <f t="shared" si="13"/>
        <v>17574.761904761905</v>
      </c>
      <c r="P26" s="1">
        <f t="shared" si="14"/>
        <v>18926.666666666668</v>
      </c>
    </row>
    <row r="27" spans="1:16" ht="12">
      <c r="A27" s="1">
        <v>75</v>
      </c>
      <c r="B27" s="1">
        <f t="shared" si="0"/>
        <v>1369.642857142857</v>
      </c>
      <c r="C27" s="1">
        <f t="shared" si="1"/>
        <v>1369.642857142857</v>
      </c>
      <c r="D27" s="1">
        <f t="shared" si="2"/>
        <v>2739.285714285714</v>
      </c>
      <c r="E27" s="1">
        <f t="shared" si="3"/>
        <v>4108.928571428572</v>
      </c>
      <c r="F27" s="1">
        <f t="shared" si="4"/>
        <v>5478.571428571428</v>
      </c>
      <c r="G27" s="1">
        <f t="shared" si="5"/>
        <v>6848.214285714285</v>
      </c>
      <c r="H27" s="1">
        <f t="shared" si="6"/>
        <v>8217.857142857143</v>
      </c>
      <c r="I27" s="1">
        <f t="shared" si="7"/>
        <v>9587.5</v>
      </c>
      <c r="J27" s="1">
        <f t="shared" si="8"/>
        <v>10957.142857142857</v>
      </c>
      <c r="K27" s="1">
        <f t="shared" si="9"/>
        <v>12326.785714285714</v>
      </c>
      <c r="L27" s="1">
        <f t="shared" si="10"/>
        <v>13696.42857142857</v>
      </c>
      <c r="M27" s="1">
        <f t="shared" si="11"/>
        <v>15066.071428571428</v>
      </c>
      <c r="N27" s="1">
        <f t="shared" si="12"/>
        <v>16435.714285714286</v>
      </c>
      <c r="O27" s="1">
        <f t="shared" si="13"/>
        <v>17805.35714285714</v>
      </c>
      <c r="P27" s="1">
        <f t="shared" si="14"/>
        <v>19175</v>
      </c>
    </row>
    <row r="28" spans="1:16" ht="12">
      <c r="A28" s="1">
        <v>76</v>
      </c>
      <c r="B28" s="1">
        <f t="shared" si="0"/>
        <v>1387.6190476190477</v>
      </c>
      <c r="C28" s="1">
        <f t="shared" si="1"/>
        <v>1387.6190476190477</v>
      </c>
      <c r="D28" s="1">
        <f t="shared" si="2"/>
        <v>2775.2380952380954</v>
      </c>
      <c r="E28" s="1">
        <f t="shared" si="3"/>
        <v>4162.857142857143</v>
      </c>
      <c r="F28" s="1">
        <f t="shared" si="4"/>
        <v>5550.476190476191</v>
      </c>
      <c r="G28" s="1">
        <f t="shared" si="5"/>
        <v>6938.0952380952385</v>
      </c>
      <c r="H28" s="1">
        <f t="shared" si="6"/>
        <v>8325.714285714286</v>
      </c>
      <c r="I28" s="1">
        <f t="shared" si="7"/>
        <v>9713.333333333334</v>
      </c>
      <c r="J28" s="1">
        <f t="shared" si="8"/>
        <v>11100.952380952382</v>
      </c>
      <c r="K28" s="1">
        <f t="shared" si="9"/>
        <v>12488.57142857143</v>
      </c>
      <c r="L28" s="1">
        <f t="shared" si="10"/>
        <v>13876.190476190477</v>
      </c>
      <c r="M28" s="1">
        <f t="shared" si="11"/>
        <v>15263.809523809525</v>
      </c>
      <c r="N28" s="1">
        <f t="shared" si="12"/>
        <v>16651.428571428572</v>
      </c>
      <c r="O28" s="1">
        <f t="shared" si="13"/>
        <v>18039.04761904762</v>
      </c>
      <c r="P28" s="1">
        <f t="shared" si="14"/>
        <v>19426.666666666668</v>
      </c>
    </row>
    <row r="29" spans="1:17" ht="12">
      <c r="A29" s="2">
        <v>77</v>
      </c>
      <c r="B29" s="2">
        <f t="shared" si="0"/>
        <v>1405.8333333333333</v>
      </c>
      <c r="C29" s="2">
        <f t="shared" si="1"/>
        <v>1405.8333333333333</v>
      </c>
      <c r="D29" s="2">
        <f t="shared" si="2"/>
        <v>2811.6666666666665</v>
      </c>
      <c r="E29" s="2">
        <f t="shared" si="3"/>
        <v>4217.5</v>
      </c>
      <c r="F29" s="2">
        <f t="shared" si="4"/>
        <v>5623.333333333333</v>
      </c>
      <c r="G29" s="2">
        <f t="shared" si="5"/>
        <v>7029.166666666666</v>
      </c>
      <c r="H29" s="2">
        <f t="shared" si="6"/>
        <v>8435</v>
      </c>
      <c r="I29" s="2">
        <f t="shared" si="7"/>
        <v>9840.833333333332</v>
      </c>
      <c r="J29" s="2">
        <f t="shared" si="8"/>
        <v>11246.666666666666</v>
      </c>
      <c r="K29" s="2">
        <f t="shared" si="9"/>
        <v>12652.5</v>
      </c>
      <c r="L29" s="2">
        <f t="shared" si="10"/>
        <v>14058.333333333332</v>
      </c>
      <c r="M29" s="2">
        <f t="shared" si="11"/>
        <v>15464.166666666666</v>
      </c>
      <c r="N29" s="2">
        <f t="shared" si="12"/>
        <v>16870</v>
      </c>
      <c r="O29" s="2">
        <f t="shared" si="13"/>
        <v>18275.833333333332</v>
      </c>
      <c r="P29" s="2">
        <f t="shared" si="14"/>
        <v>19681.666666666664</v>
      </c>
      <c r="Q29" s="1" t="s">
        <v>27</v>
      </c>
    </row>
    <row r="30" spans="1:16" ht="12">
      <c r="A30" s="1">
        <v>78</v>
      </c>
      <c r="B30" s="1">
        <f t="shared" si="0"/>
        <v>1424.2857142857142</v>
      </c>
      <c r="C30" s="1">
        <f t="shared" si="1"/>
        <v>1424.2857142857142</v>
      </c>
      <c r="D30" s="1">
        <f t="shared" si="2"/>
        <v>2848.5714285714284</v>
      </c>
      <c r="E30" s="1">
        <f t="shared" si="3"/>
        <v>4272.857142857143</v>
      </c>
      <c r="F30" s="1">
        <f t="shared" si="4"/>
        <v>5697.142857142857</v>
      </c>
      <c r="G30" s="1">
        <f t="shared" si="5"/>
        <v>7121.428571428571</v>
      </c>
      <c r="H30" s="1">
        <f t="shared" si="6"/>
        <v>8545.714285714286</v>
      </c>
      <c r="I30" s="1">
        <f t="shared" si="7"/>
        <v>9970</v>
      </c>
      <c r="J30" s="1">
        <f t="shared" si="8"/>
        <v>11394.285714285714</v>
      </c>
      <c r="K30" s="1">
        <f t="shared" si="9"/>
        <v>12818.571428571428</v>
      </c>
      <c r="L30" s="1">
        <f t="shared" si="10"/>
        <v>14242.857142857141</v>
      </c>
      <c r="M30" s="1">
        <f t="shared" si="11"/>
        <v>15667.142857142857</v>
      </c>
      <c r="N30" s="1">
        <f t="shared" si="12"/>
        <v>17091.428571428572</v>
      </c>
      <c r="O30" s="1">
        <f t="shared" si="13"/>
        <v>18515.714285714286</v>
      </c>
      <c r="P30" s="1">
        <f t="shared" si="14"/>
        <v>19940</v>
      </c>
    </row>
    <row r="31" spans="1:16" ht="12">
      <c r="A31" s="1">
        <v>79</v>
      </c>
      <c r="B31" s="1">
        <f t="shared" si="0"/>
        <v>1442.9761904761904</v>
      </c>
      <c r="C31" s="1">
        <f t="shared" si="1"/>
        <v>1442.9761904761904</v>
      </c>
      <c r="D31" s="1">
        <f t="shared" si="2"/>
        <v>2885.9523809523807</v>
      </c>
      <c r="E31" s="1">
        <f t="shared" si="3"/>
        <v>4328.928571428571</v>
      </c>
      <c r="F31" s="1">
        <f t="shared" si="4"/>
        <v>5771.9047619047615</v>
      </c>
      <c r="G31" s="1">
        <f t="shared" si="5"/>
        <v>7214.880952380952</v>
      </c>
      <c r="H31" s="1">
        <f t="shared" si="6"/>
        <v>8657.857142857141</v>
      </c>
      <c r="I31" s="1">
        <f t="shared" si="7"/>
        <v>10100.833333333332</v>
      </c>
      <c r="J31" s="1">
        <f t="shared" si="8"/>
        <v>11543.809523809523</v>
      </c>
      <c r="K31" s="1">
        <f t="shared" si="9"/>
        <v>12986.785714285714</v>
      </c>
      <c r="L31" s="1">
        <f t="shared" si="10"/>
        <v>14429.761904761905</v>
      </c>
      <c r="M31" s="1">
        <f t="shared" si="11"/>
        <v>15872.738095238094</v>
      </c>
      <c r="N31" s="1">
        <f t="shared" si="12"/>
        <v>17315.714285714283</v>
      </c>
      <c r="O31" s="1">
        <f t="shared" si="13"/>
        <v>18758.690476190473</v>
      </c>
      <c r="P31" s="1">
        <f t="shared" si="14"/>
        <v>20201.666666666664</v>
      </c>
    </row>
    <row r="32" spans="1:16" ht="12">
      <c r="A32" s="1">
        <v>80</v>
      </c>
      <c r="B32" s="1">
        <f t="shared" si="0"/>
        <v>1461.904761904762</v>
      </c>
      <c r="C32" s="1">
        <f t="shared" si="1"/>
        <v>1461.904761904762</v>
      </c>
      <c r="D32" s="1">
        <f t="shared" si="2"/>
        <v>2923.809523809524</v>
      </c>
      <c r="E32" s="1">
        <f t="shared" si="3"/>
        <v>4385.714285714286</v>
      </c>
      <c r="F32" s="1">
        <f t="shared" si="4"/>
        <v>5847.619047619048</v>
      </c>
      <c r="G32" s="1">
        <f t="shared" si="5"/>
        <v>7309.523809523809</v>
      </c>
      <c r="H32" s="1">
        <f t="shared" si="6"/>
        <v>8771.428571428572</v>
      </c>
      <c r="I32" s="1">
        <f t="shared" si="7"/>
        <v>10233.333333333334</v>
      </c>
      <c r="J32" s="1">
        <f t="shared" si="8"/>
        <v>11695.238095238095</v>
      </c>
      <c r="K32" s="1">
        <f t="shared" si="9"/>
        <v>13157.142857142857</v>
      </c>
      <c r="L32" s="1">
        <f t="shared" si="10"/>
        <v>14619.047619047618</v>
      </c>
      <c r="M32" s="1">
        <f t="shared" si="11"/>
        <v>16080.952380952382</v>
      </c>
      <c r="N32" s="1">
        <f t="shared" si="12"/>
        <v>17542.857142857145</v>
      </c>
      <c r="O32" s="1">
        <f t="shared" si="13"/>
        <v>19004.761904761905</v>
      </c>
      <c r="P32" s="1">
        <f t="shared" si="14"/>
        <v>20466.666666666668</v>
      </c>
    </row>
    <row r="33" spans="1:16" ht="12">
      <c r="A33" s="1">
        <v>81</v>
      </c>
      <c r="B33" s="1">
        <f t="shared" si="0"/>
        <v>1481.0714285714284</v>
      </c>
      <c r="C33" s="1">
        <f t="shared" si="1"/>
        <v>1481.0714285714284</v>
      </c>
      <c r="D33" s="1">
        <f t="shared" si="2"/>
        <v>2962.142857142857</v>
      </c>
      <c r="E33" s="1">
        <f t="shared" si="3"/>
        <v>4443.214285714285</v>
      </c>
      <c r="F33" s="1">
        <f t="shared" si="4"/>
        <v>5924.285714285714</v>
      </c>
      <c r="G33" s="1">
        <f t="shared" si="5"/>
        <v>7405.357142857142</v>
      </c>
      <c r="H33" s="1">
        <f t="shared" si="6"/>
        <v>8886.42857142857</v>
      </c>
      <c r="I33" s="1">
        <f t="shared" si="7"/>
        <v>10367.5</v>
      </c>
      <c r="J33" s="1">
        <f t="shared" si="8"/>
        <v>11848.571428571428</v>
      </c>
      <c r="K33" s="1">
        <f t="shared" si="9"/>
        <v>13329.642857142855</v>
      </c>
      <c r="L33" s="1">
        <f t="shared" si="10"/>
        <v>14810.714285714284</v>
      </c>
      <c r="M33" s="1">
        <f t="shared" si="11"/>
        <v>16291.785714285714</v>
      </c>
      <c r="N33" s="1">
        <f t="shared" si="12"/>
        <v>17772.85714285714</v>
      </c>
      <c r="O33" s="1">
        <f t="shared" si="13"/>
        <v>19253.92857142857</v>
      </c>
      <c r="P33" s="1">
        <f t="shared" si="14"/>
        <v>20735</v>
      </c>
    </row>
    <row r="34" spans="1:16" ht="12">
      <c r="A34" s="1">
        <v>82</v>
      </c>
      <c r="B34" s="1">
        <f t="shared" si="0"/>
        <v>1500.4761904761904</v>
      </c>
      <c r="C34" s="1">
        <f t="shared" si="1"/>
        <v>1500.4761904761904</v>
      </c>
      <c r="D34" s="1">
        <f t="shared" si="2"/>
        <v>3000.9523809523807</v>
      </c>
      <c r="E34" s="1">
        <f t="shared" si="3"/>
        <v>4501.428571428571</v>
      </c>
      <c r="F34" s="1">
        <f t="shared" si="4"/>
        <v>6001.9047619047615</v>
      </c>
      <c r="G34" s="1">
        <f t="shared" si="5"/>
        <v>7502.380952380952</v>
      </c>
      <c r="H34" s="1">
        <f t="shared" si="6"/>
        <v>9002.857142857141</v>
      </c>
      <c r="I34" s="1">
        <f t="shared" si="7"/>
        <v>10503.333333333332</v>
      </c>
      <c r="J34" s="1">
        <f t="shared" si="8"/>
        <v>12003.809523809523</v>
      </c>
      <c r="K34" s="1">
        <f t="shared" si="9"/>
        <v>13504.285714285714</v>
      </c>
      <c r="L34" s="1">
        <f t="shared" si="10"/>
        <v>15004.761904761905</v>
      </c>
      <c r="M34" s="1">
        <f t="shared" si="11"/>
        <v>16505.238095238095</v>
      </c>
      <c r="N34" s="1">
        <f t="shared" si="12"/>
        <v>18005.714285714283</v>
      </c>
      <c r="O34" s="1">
        <f t="shared" si="13"/>
        <v>19506.190476190473</v>
      </c>
      <c r="P34" s="1">
        <f t="shared" si="14"/>
        <v>21006.666666666664</v>
      </c>
    </row>
    <row r="35" spans="1:16" ht="12">
      <c r="A35" s="1">
        <v>83</v>
      </c>
      <c r="B35" s="1">
        <f t="shared" si="0"/>
        <v>1520.1190476190477</v>
      </c>
      <c r="C35" s="1">
        <f t="shared" si="1"/>
        <v>1520.1190476190477</v>
      </c>
      <c r="D35" s="1">
        <f t="shared" si="2"/>
        <v>3040.2380952380954</v>
      </c>
      <c r="E35" s="1">
        <f t="shared" si="3"/>
        <v>4560.357142857143</v>
      </c>
      <c r="F35" s="1">
        <f t="shared" si="4"/>
        <v>6080.476190476191</v>
      </c>
      <c r="G35" s="1">
        <f t="shared" si="5"/>
        <v>7600.5952380952385</v>
      </c>
      <c r="H35" s="1">
        <f t="shared" si="6"/>
        <v>9120.714285714286</v>
      </c>
      <c r="I35" s="1">
        <f t="shared" si="7"/>
        <v>10640.833333333334</v>
      </c>
      <c r="J35" s="1">
        <f t="shared" si="8"/>
        <v>12160.952380952382</v>
      </c>
      <c r="K35" s="1">
        <f t="shared" si="9"/>
        <v>13681.07142857143</v>
      </c>
      <c r="L35" s="1">
        <f t="shared" si="10"/>
        <v>15201.190476190477</v>
      </c>
      <c r="M35" s="1">
        <f t="shared" si="11"/>
        <v>16721.309523809527</v>
      </c>
      <c r="N35" s="1">
        <f t="shared" si="12"/>
        <v>18241.428571428572</v>
      </c>
      <c r="O35" s="1">
        <f t="shared" si="13"/>
        <v>19761.54761904762</v>
      </c>
      <c r="P35" s="1">
        <f t="shared" si="14"/>
        <v>21281.666666666668</v>
      </c>
    </row>
    <row r="36" spans="1:16" ht="12">
      <c r="A36" s="1">
        <v>84</v>
      </c>
      <c r="B36" s="1">
        <f t="shared" si="0"/>
        <v>1540</v>
      </c>
      <c r="C36" s="1">
        <f t="shared" si="1"/>
        <v>1540</v>
      </c>
      <c r="D36" s="1">
        <f t="shared" si="2"/>
        <v>3080</v>
      </c>
      <c r="E36" s="1">
        <f t="shared" si="3"/>
        <v>4620</v>
      </c>
      <c r="F36" s="1">
        <f t="shared" si="4"/>
        <v>6160</v>
      </c>
      <c r="G36" s="1">
        <f t="shared" si="5"/>
        <v>7700</v>
      </c>
      <c r="H36" s="1">
        <f t="shared" si="6"/>
        <v>9240</v>
      </c>
      <c r="I36" s="1">
        <f t="shared" si="7"/>
        <v>10780</v>
      </c>
      <c r="J36" s="1">
        <f t="shared" si="8"/>
        <v>12320</v>
      </c>
      <c r="K36" s="1">
        <f t="shared" si="9"/>
        <v>13860</v>
      </c>
      <c r="L36" s="1">
        <f t="shared" si="10"/>
        <v>15400</v>
      </c>
      <c r="M36" s="1">
        <f t="shared" si="11"/>
        <v>16940</v>
      </c>
      <c r="N36" s="1">
        <f t="shared" si="12"/>
        <v>18480</v>
      </c>
      <c r="O36" s="1">
        <f t="shared" si="13"/>
        <v>20020</v>
      </c>
      <c r="P36" s="1">
        <f t="shared" si="14"/>
        <v>21560</v>
      </c>
    </row>
    <row r="37" spans="1:16" ht="12">
      <c r="A37" s="1">
        <v>85</v>
      </c>
      <c r="B37" s="1">
        <f t="shared" si="0"/>
        <v>1560.1190476190477</v>
      </c>
      <c r="C37" s="1">
        <f t="shared" si="1"/>
        <v>1560.1190476190477</v>
      </c>
      <c r="D37" s="1">
        <f t="shared" si="2"/>
        <v>3120.2380952380954</v>
      </c>
      <c r="E37" s="1">
        <f t="shared" si="3"/>
        <v>4680.357142857143</v>
      </c>
      <c r="F37" s="1">
        <f t="shared" si="4"/>
        <v>6240.476190476191</v>
      </c>
      <c r="G37" s="1">
        <f t="shared" si="5"/>
        <v>7800.5952380952385</v>
      </c>
      <c r="H37" s="1">
        <f t="shared" si="6"/>
        <v>9360.714285714286</v>
      </c>
      <c r="I37" s="1">
        <f t="shared" si="7"/>
        <v>10920.833333333334</v>
      </c>
      <c r="J37" s="1">
        <f t="shared" si="8"/>
        <v>12480.952380952382</v>
      </c>
      <c r="K37" s="1">
        <f t="shared" si="9"/>
        <v>14041.07142857143</v>
      </c>
      <c r="L37" s="1">
        <f t="shared" si="10"/>
        <v>15601.190476190477</v>
      </c>
      <c r="M37" s="1">
        <f t="shared" si="11"/>
        <v>17161.309523809527</v>
      </c>
      <c r="N37" s="1">
        <f t="shared" si="12"/>
        <v>18721.428571428572</v>
      </c>
      <c r="O37" s="1">
        <f t="shared" si="13"/>
        <v>20281.54761904762</v>
      </c>
      <c r="P37" s="1">
        <f t="shared" si="14"/>
        <v>21841.666666666668</v>
      </c>
    </row>
    <row r="38" spans="1:16" ht="12">
      <c r="A38" s="1">
        <v>86</v>
      </c>
      <c r="B38" s="1">
        <f t="shared" si="0"/>
        <v>1580.4761904761904</v>
      </c>
      <c r="C38" s="1">
        <f t="shared" si="1"/>
        <v>1580.4761904761904</v>
      </c>
      <c r="D38" s="1">
        <f t="shared" si="2"/>
        <v>3160.9523809523807</v>
      </c>
      <c r="E38" s="1">
        <f t="shared" si="3"/>
        <v>4741.428571428571</v>
      </c>
      <c r="F38" s="1">
        <f t="shared" si="4"/>
        <v>6321.9047619047615</v>
      </c>
      <c r="G38" s="1">
        <f t="shared" si="5"/>
        <v>7902.380952380952</v>
      </c>
      <c r="H38" s="1">
        <f t="shared" si="6"/>
        <v>9482.857142857141</v>
      </c>
      <c r="I38" s="1">
        <f t="shared" si="7"/>
        <v>11063.333333333332</v>
      </c>
      <c r="J38" s="1">
        <f t="shared" si="8"/>
        <v>12643.809523809523</v>
      </c>
      <c r="K38" s="1">
        <f t="shared" si="9"/>
        <v>14224.285714285714</v>
      </c>
      <c r="L38" s="1">
        <f t="shared" si="10"/>
        <v>15804.761904761905</v>
      </c>
      <c r="M38" s="1">
        <f t="shared" si="11"/>
        <v>17385.238095238095</v>
      </c>
      <c r="N38" s="1">
        <f t="shared" si="12"/>
        <v>18965.714285714283</v>
      </c>
      <c r="O38" s="1">
        <f t="shared" si="13"/>
        <v>20546.190476190473</v>
      </c>
      <c r="P38" s="1">
        <f t="shared" si="14"/>
        <v>22126.666666666664</v>
      </c>
    </row>
    <row r="39" spans="1:17" ht="12">
      <c r="A39" s="2">
        <v>87</v>
      </c>
      <c r="B39" s="2">
        <f t="shared" si="0"/>
        <v>1601.0714285714284</v>
      </c>
      <c r="C39" s="2">
        <f t="shared" si="1"/>
        <v>1601.0714285714284</v>
      </c>
      <c r="D39" s="2">
        <f t="shared" si="2"/>
        <v>3202.142857142857</v>
      </c>
      <c r="E39" s="2">
        <f t="shared" si="3"/>
        <v>4803.214285714285</v>
      </c>
      <c r="F39" s="2">
        <f t="shared" si="4"/>
        <v>6404.285714285714</v>
      </c>
      <c r="G39" s="2">
        <f t="shared" si="5"/>
        <v>8005.357142857142</v>
      </c>
      <c r="H39" s="2">
        <f t="shared" si="6"/>
        <v>9606.42857142857</v>
      </c>
      <c r="I39" s="2">
        <f t="shared" si="7"/>
        <v>11207.5</v>
      </c>
      <c r="J39" s="2">
        <f t="shared" si="8"/>
        <v>12808.571428571428</v>
      </c>
      <c r="K39" s="2">
        <f t="shared" si="9"/>
        <v>14409.642857142855</v>
      </c>
      <c r="L39" s="2">
        <f t="shared" si="10"/>
        <v>16010.714285714284</v>
      </c>
      <c r="M39" s="2">
        <f t="shared" si="11"/>
        <v>17611.785714285714</v>
      </c>
      <c r="N39" s="2">
        <f t="shared" si="12"/>
        <v>19212.85714285714</v>
      </c>
      <c r="O39" s="2">
        <f t="shared" si="13"/>
        <v>20813.92857142857</v>
      </c>
      <c r="P39" s="2">
        <f t="shared" si="14"/>
        <v>22415</v>
      </c>
      <c r="Q39" s="1" t="s">
        <v>29</v>
      </c>
    </row>
    <row r="40" spans="1:16" ht="12">
      <c r="A40" s="1">
        <v>88</v>
      </c>
      <c r="B40" s="1">
        <f t="shared" si="0"/>
        <v>1621.904761904762</v>
      </c>
      <c r="C40" s="1">
        <f t="shared" si="1"/>
        <v>1621.904761904762</v>
      </c>
      <c r="D40" s="1">
        <f t="shared" si="2"/>
        <v>3243.809523809524</v>
      </c>
      <c r="E40" s="1">
        <f t="shared" si="3"/>
        <v>4865.714285714286</v>
      </c>
      <c r="F40" s="1">
        <f t="shared" si="4"/>
        <v>6487.619047619048</v>
      </c>
      <c r="G40" s="1">
        <f t="shared" si="5"/>
        <v>8109.523809523809</v>
      </c>
      <c r="H40" s="1">
        <f t="shared" si="6"/>
        <v>9731.428571428572</v>
      </c>
      <c r="I40" s="1">
        <f t="shared" si="7"/>
        <v>11353.333333333334</v>
      </c>
      <c r="J40" s="1">
        <f t="shared" si="8"/>
        <v>12975.238095238095</v>
      </c>
      <c r="K40" s="1">
        <f t="shared" si="9"/>
        <v>14597.142857142857</v>
      </c>
      <c r="L40" s="1">
        <f t="shared" si="10"/>
        <v>16219.047619047618</v>
      </c>
      <c r="M40" s="1">
        <f t="shared" si="11"/>
        <v>17840.95238095238</v>
      </c>
      <c r="N40" s="1">
        <f t="shared" si="12"/>
        <v>19462.857142857145</v>
      </c>
      <c r="O40" s="1">
        <f t="shared" si="13"/>
        <v>21084.761904761905</v>
      </c>
      <c r="P40" s="1">
        <f t="shared" si="14"/>
        <v>22706.666666666668</v>
      </c>
    </row>
    <row r="41" spans="1:16" ht="12">
      <c r="A41" s="1">
        <v>89</v>
      </c>
      <c r="B41" s="1">
        <f t="shared" si="0"/>
        <v>1642.9761904761904</v>
      </c>
      <c r="C41" s="1">
        <f t="shared" si="1"/>
        <v>1642.9761904761904</v>
      </c>
      <c r="D41" s="1">
        <f t="shared" si="2"/>
        <v>3285.9523809523807</v>
      </c>
      <c r="E41" s="1">
        <f t="shared" si="3"/>
        <v>4928.928571428571</v>
      </c>
      <c r="F41" s="1">
        <f t="shared" si="4"/>
        <v>6571.9047619047615</v>
      </c>
      <c r="G41" s="1">
        <f t="shared" si="5"/>
        <v>8214.880952380952</v>
      </c>
      <c r="H41" s="1">
        <f t="shared" si="6"/>
        <v>9857.857142857141</v>
      </c>
      <c r="I41" s="1">
        <f t="shared" si="7"/>
        <v>11500.833333333332</v>
      </c>
      <c r="J41" s="1">
        <f t="shared" si="8"/>
        <v>13143.809523809523</v>
      </c>
      <c r="K41" s="1">
        <f t="shared" si="9"/>
        <v>14786.785714285714</v>
      </c>
      <c r="L41" s="1">
        <f t="shared" si="10"/>
        <v>16429.761904761905</v>
      </c>
      <c r="M41" s="1">
        <f t="shared" si="11"/>
        <v>18072.738095238095</v>
      </c>
      <c r="N41" s="1">
        <f t="shared" si="12"/>
        <v>19715.714285714283</v>
      </c>
      <c r="O41" s="1">
        <f t="shared" si="13"/>
        <v>21358.690476190473</v>
      </c>
      <c r="P41" s="1">
        <f t="shared" si="14"/>
        <v>23001.666666666664</v>
      </c>
    </row>
    <row r="42" spans="1:16" ht="12">
      <c r="A42" s="1">
        <v>90</v>
      </c>
      <c r="B42" s="1">
        <f t="shared" si="0"/>
        <v>1664.2857142857142</v>
      </c>
      <c r="C42" s="1">
        <f t="shared" si="1"/>
        <v>1664.2857142857142</v>
      </c>
      <c r="D42" s="1">
        <f t="shared" si="2"/>
        <v>3328.5714285714284</v>
      </c>
      <c r="E42" s="1">
        <f t="shared" si="3"/>
        <v>4992.857142857143</v>
      </c>
      <c r="F42" s="1">
        <f t="shared" si="4"/>
        <v>6657.142857142857</v>
      </c>
      <c r="G42" s="1">
        <f t="shared" si="5"/>
        <v>8321.42857142857</v>
      </c>
      <c r="H42" s="1">
        <f t="shared" si="6"/>
        <v>9985.714285714286</v>
      </c>
      <c r="I42" s="1">
        <f t="shared" si="7"/>
        <v>11650</v>
      </c>
      <c r="J42" s="1">
        <f t="shared" si="8"/>
        <v>13314.285714285714</v>
      </c>
      <c r="K42" s="1">
        <f t="shared" si="9"/>
        <v>14978.571428571428</v>
      </c>
      <c r="L42" s="1">
        <f t="shared" si="10"/>
        <v>16642.85714285714</v>
      </c>
      <c r="M42" s="1">
        <f t="shared" si="11"/>
        <v>18307.142857142855</v>
      </c>
      <c r="N42" s="1">
        <f t="shared" si="12"/>
        <v>19971.428571428572</v>
      </c>
      <c r="O42" s="1">
        <f t="shared" si="13"/>
        <v>21635.714285714286</v>
      </c>
      <c r="P42" s="1">
        <f t="shared" si="14"/>
        <v>23300</v>
      </c>
    </row>
    <row r="43" spans="1:16" ht="12">
      <c r="A43" s="1">
        <v>91</v>
      </c>
      <c r="B43" s="1">
        <f t="shared" si="0"/>
        <v>1685.8333333333333</v>
      </c>
      <c r="C43" s="1">
        <f t="shared" si="1"/>
        <v>1685.8333333333333</v>
      </c>
      <c r="D43" s="1">
        <f t="shared" si="2"/>
        <v>3371.6666666666665</v>
      </c>
      <c r="E43" s="1">
        <f t="shared" si="3"/>
        <v>5057.5</v>
      </c>
      <c r="F43" s="1">
        <f t="shared" si="4"/>
        <v>6743.333333333333</v>
      </c>
      <c r="G43" s="1">
        <f t="shared" si="5"/>
        <v>8429.166666666666</v>
      </c>
      <c r="H43" s="1">
        <f t="shared" si="6"/>
        <v>10115</v>
      </c>
      <c r="I43" s="1">
        <f t="shared" si="7"/>
        <v>11800.833333333332</v>
      </c>
      <c r="J43" s="1">
        <f t="shared" si="8"/>
        <v>13486.666666666666</v>
      </c>
      <c r="K43" s="1">
        <f t="shared" si="9"/>
        <v>15172.5</v>
      </c>
      <c r="L43" s="1">
        <f t="shared" si="10"/>
        <v>16858.333333333332</v>
      </c>
      <c r="M43" s="1">
        <f t="shared" si="11"/>
        <v>18544.166666666664</v>
      </c>
      <c r="N43" s="1">
        <f t="shared" si="12"/>
        <v>20230</v>
      </c>
      <c r="O43" s="1">
        <f t="shared" si="13"/>
        <v>21915.833333333332</v>
      </c>
      <c r="P43" s="1">
        <f t="shared" si="14"/>
        <v>23601.666666666664</v>
      </c>
    </row>
    <row r="44" spans="1:16" ht="12">
      <c r="A44" s="1">
        <v>92</v>
      </c>
      <c r="B44" s="1">
        <f t="shared" si="0"/>
        <v>1707.6190476190477</v>
      </c>
      <c r="C44" s="1">
        <f t="shared" si="1"/>
        <v>1707.6190476190477</v>
      </c>
      <c r="D44" s="1">
        <f t="shared" si="2"/>
        <v>3415.2380952380954</v>
      </c>
      <c r="E44" s="1">
        <f t="shared" si="3"/>
        <v>5122.857142857143</v>
      </c>
      <c r="F44" s="1">
        <f t="shared" si="4"/>
        <v>6830.476190476191</v>
      </c>
      <c r="G44" s="1">
        <f t="shared" si="5"/>
        <v>8538.095238095239</v>
      </c>
      <c r="H44" s="1">
        <f t="shared" si="6"/>
        <v>10245.714285714286</v>
      </c>
      <c r="I44" s="1">
        <f t="shared" si="7"/>
        <v>11953.333333333334</v>
      </c>
      <c r="J44" s="1">
        <f t="shared" si="8"/>
        <v>13660.952380952382</v>
      </c>
      <c r="K44" s="1">
        <f t="shared" si="9"/>
        <v>15368.57142857143</v>
      </c>
      <c r="L44" s="1">
        <f t="shared" si="10"/>
        <v>17076.190476190477</v>
      </c>
      <c r="M44" s="1">
        <f t="shared" si="11"/>
        <v>18783.809523809527</v>
      </c>
      <c r="N44" s="1">
        <f t="shared" si="12"/>
        <v>20491.428571428572</v>
      </c>
      <c r="O44" s="1">
        <f t="shared" si="13"/>
        <v>22199.04761904762</v>
      </c>
      <c r="P44" s="1">
        <f t="shared" si="14"/>
        <v>23906.666666666668</v>
      </c>
    </row>
    <row r="45" spans="1:16" ht="12">
      <c r="A45" s="1">
        <v>93</v>
      </c>
      <c r="B45" s="1">
        <f t="shared" si="0"/>
        <v>1729.642857142857</v>
      </c>
      <c r="C45" s="1">
        <f t="shared" si="1"/>
        <v>1729.642857142857</v>
      </c>
      <c r="D45" s="1">
        <f t="shared" si="2"/>
        <v>3459.285714285714</v>
      </c>
      <c r="E45" s="1">
        <f t="shared" si="3"/>
        <v>5188.928571428572</v>
      </c>
      <c r="F45" s="1">
        <f t="shared" si="4"/>
        <v>6918.571428571428</v>
      </c>
      <c r="G45" s="1">
        <f t="shared" si="5"/>
        <v>8648.214285714286</v>
      </c>
      <c r="H45" s="1">
        <f t="shared" si="6"/>
        <v>10377.857142857143</v>
      </c>
      <c r="I45" s="1">
        <f t="shared" si="7"/>
        <v>12107.5</v>
      </c>
      <c r="J45" s="1">
        <f t="shared" si="8"/>
        <v>13837.142857142857</v>
      </c>
      <c r="K45" s="1">
        <f t="shared" si="9"/>
        <v>15566.785714285714</v>
      </c>
      <c r="L45" s="1">
        <f t="shared" si="10"/>
        <v>17296.428571428572</v>
      </c>
      <c r="M45" s="1">
        <f t="shared" si="11"/>
        <v>19026.071428571428</v>
      </c>
      <c r="N45" s="1">
        <f t="shared" si="12"/>
        <v>20755.714285714286</v>
      </c>
      <c r="O45" s="1">
        <f t="shared" si="13"/>
        <v>22485.35714285714</v>
      </c>
      <c r="P45" s="1">
        <f t="shared" si="14"/>
        <v>24215</v>
      </c>
    </row>
    <row r="46" spans="1:16" ht="12">
      <c r="A46" s="1">
        <v>94</v>
      </c>
      <c r="B46" s="1">
        <f t="shared" si="0"/>
        <v>1751.904761904762</v>
      </c>
      <c r="C46" s="1">
        <f t="shared" si="1"/>
        <v>1751.904761904762</v>
      </c>
      <c r="D46" s="1">
        <f t="shared" si="2"/>
        <v>3503.809523809524</v>
      </c>
      <c r="E46" s="1">
        <f t="shared" si="3"/>
        <v>5255.714285714286</v>
      </c>
      <c r="F46" s="1">
        <f t="shared" si="4"/>
        <v>7007.619047619048</v>
      </c>
      <c r="G46" s="1">
        <f t="shared" si="5"/>
        <v>8759.52380952381</v>
      </c>
      <c r="H46" s="1">
        <f t="shared" si="6"/>
        <v>10511.428571428572</v>
      </c>
      <c r="I46" s="1">
        <f t="shared" si="7"/>
        <v>12263.333333333334</v>
      </c>
      <c r="J46" s="1">
        <f t="shared" si="8"/>
        <v>14015.238095238095</v>
      </c>
      <c r="K46" s="1">
        <f t="shared" si="9"/>
        <v>15767.142857142857</v>
      </c>
      <c r="L46" s="1">
        <f t="shared" si="10"/>
        <v>17519.04761904762</v>
      </c>
      <c r="M46" s="1">
        <f t="shared" si="11"/>
        <v>19270.95238095238</v>
      </c>
      <c r="N46" s="1">
        <f t="shared" si="12"/>
        <v>21022.857142857145</v>
      </c>
      <c r="O46" s="1">
        <f t="shared" si="13"/>
        <v>22774.761904761905</v>
      </c>
      <c r="P46" s="1">
        <f t="shared" si="14"/>
        <v>24526.666666666668</v>
      </c>
    </row>
    <row r="47" spans="1:16" ht="12">
      <c r="A47" s="1">
        <v>95</v>
      </c>
      <c r="B47" s="1">
        <f t="shared" si="0"/>
        <v>1774.404761904762</v>
      </c>
      <c r="C47" s="1">
        <f t="shared" si="1"/>
        <v>1774.404761904762</v>
      </c>
      <c r="D47" s="1">
        <f t="shared" si="2"/>
        <v>3548.809523809524</v>
      </c>
      <c r="E47" s="1">
        <f t="shared" si="3"/>
        <v>5323.214285714286</v>
      </c>
      <c r="F47" s="1">
        <f t="shared" si="4"/>
        <v>7097.619047619048</v>
      </c>
      <c r="G47" s="1">
        <f t="shared" si="5"/>
        <v>8872.02380952381</v>
      </c>
      <c r="H47" s="1">
        <f t="shared" si="6"/>
        <v>10646.428571428572</v>
      </c>
      <c r="I47" s="1">
        <f t="shared" si="7"/>
        <v>12420.833333333334</v>
      </c>
      <c r="J47" s="1">
        <f t="shared" si="8"/>
        <v>14195.238095238095</v>
      </c>
      <c r="K47" s="1">
        <f t="shared" si="9"/>
        <v>15969.642857142857</v>
      </c>
      <c r="L47" s="1">
        <f t="shared" si="10"/>
        <v>17744.04761904762</v>
      </c>
      <c r="M47" s="1">
        <f t="shared" si="11"/>
        <v>19518.45238095238</v>
      </c>
      <c r="N47" s="1">
        <f t="shared" si="12"/>
        <v>21292.857142857145</v>
      </c>
      <c r="O47" s="1">
        <f t="shared" si="13"/>
        <v>23067.261904761905</v>
      </c>
      <c r="P47" s="1">
        <f t="shared" si="14"/>
        <v>24841.666666666668</v>
      </c>
    </row>
    <row r="48" spans="1:16" ht="12">
      <c r="A48" s="1">
        <v>96</v>
      </c>
      <c r="B48" s="1">
        <f t="shared" si="0"/>
        <v>1797.142857142857</v>
      </c>
      <c r="C48" s="1">
        <f t="shared" si="1"/>
        <v>1797.142857142857</v>
      </c>
      <c r="D48" s="1">
        <f t="shared" si="2"/>
        <v>3594.285714285714</v>
      </c>
      <c r="E48" s="1">
        <f t="shared" si="3"/>
        <v>5391.428571428572</v>
      </c>
      <c r="F48" s="1">
        <f t="shared" si="4"/>
        <v>7188.571428571428</v>
      </c>
      <c r="G48" s="1">
        <f t="shared" si="5"/>
        <v>8985.714285714286</v>
      </c>
      <c r="H48" s="1">
        <f t="shared" si="6"/>
        <v>10782.857142857143</v>
      </c>
      <c r="I48" s="1">
        <f t="shared" si="7"/>
        <v>12580</v>
      </c>
      <c r="J48" s="1">
        <f t="shared" si="8"/>
        <v>14377.142857142857</v>
      </c>
      <c r="K48" s="1">
        <f t="shared" si="9"/>
        <v>16174.285714285714</v>
      </c>
      <c r="L48" s="1">
        <f t="shared" si="10"/>
        <v>17971.428571428572</v>
      </c>
      <c r="M48" s="1">
        <f t="shared" si="11"/>
        <v>19768.571428571428</v>
      </c>
      <c r="N48" s="1">
        <f t="shared" si="12"/>
        <v>21565.714285714286</v>
      </c>
      <c r="O48" s="1">
        <f t="shared" si="13"/>
        <v>23362.85714285714</v>
      </c>
      <c r="P48" s="1">
        <f t="shared" si="14"/>
        <v>25160</v>
      </c>
    </row>
    <row r="49" spans="1:18" ht="12">
      <c r="A49" s="2">
        <v>97</v>
      </c>
      <c r="B49" s="2">
        <f t="shared" si="0"/>
        <v>1820.1190476190475</v>
      </c>
      <c r="C49" s="2">
        <f t="shared" si="1"/>
        <v>1820.1190476190475</v>
      </c>
      <c r="D49" s="2">
        <f t="shared" si="2"/>
        <v>3640.238095238095</v>
      </c>
      <c r="E49" s="2">
        <f t="shared" si="3"/>
        <v>5460.357142857142</v>
      </c>
      <c r="F49" s="2">
        <f t="shared" si="4"/>
        <v>7280.47619047619</v>
      </c>
      <c r="G49" s="2">
        <f t="shared" si="5"/>
        <v>9100.595238095237</v>
      </c>
      <c r="H49" s="2">
        <f t="shared" si="6"/>
        <v>10920.714285714284</v>
      </c>
      <c r="I49" s="2">
        <f t="shared" si="7"/>
        <v>12740.833333333332</v>
      </c>
      <c r="J49" s="2">
        <f t="shared" si="8"/>
        <v>14560.95238095238</v>
      </c>
      <c r="K49" s="2">
        <f t="shared" si="9"/>
        <v>16381.071428571428</v>
      </c>
      <c r="L49" s="2">
        <f t="shared" si="10"/>
        <v>18201.190476190473</v>
      </c>
      <c r="M49" s="2">
        <f t="shared" si="11"/>
        <v>20021.309523809523</v>
      </c>
      <c r="N49" s="2">
        <f t="shared" si="12"/>
        <v>21841.42857142857</v>
      </c>
      <c r="O49" s="2">
        <f t="shared" si="13"/>
        <v>23661.54761904762</v>
      </c>
      <c r="P49" s="2">
        <f t="shared" si="14"/>
        <v>25481.666666666664</v>
      </c>
      <c r="Q49" s="1" t="s">
        <v>30</v>
      </c>
      <c r="R49" s="1" t="s">
        <v>28</v>
      </c>
    </row>
    <row r="50" spans="1:16" ht="12">
      <c r="A50" s="1">
        <v>98</v>
      </c>
      <c r="B50" s="1">
        <f t="shared" si="0"/>
        <v>1843.3333333333333</v>
      </c>
      <c r="C50" s="1">
        <f t="shared" si="1"/>
        <v>1843.3333333333333</v>
      </c>
      <c r="D50" s="1">
        <f t="shared" si="2"/>
        <v>3686.6666666666665</v>
      </c>
      <c r="E50" s="1">
        <f t="shared" si="3"/>
        <v>5530</v>
      </c>
      <c r="F50" s="1">
        <f t="shared" si="4"/>
        <v>7373.333333333333</v>
      </c>
      <c r="G50" s="1">
        <f t="shared" si="5"/>
        <v>9216.666666666666</v>
      </c>
      <c r="H50" s="1">
        <f t="shared" si="6"/>
        <v>11060</v>
      </c>
      <c r="I50" s="1">
        <f t="shared" si="7"/>
        <v>12903.333333333332</v>
      </c>
      <c r="J50" s="1">
        <f t="shared" si="8"/>
        <v>14746.666666666666</v>
      </c>
      <c r="K50" s="1">
        <f t="shared" si="9"/>
        <v>16590</v>
      </c>
      <c r="L50" s="1">
        <f t="shared" si="10"/>
        <v>18433.333333333332</v>
      </c>
      <c r="M50" s="1">
        <f t="shared" si="11"/>
        <v>20276.666666666664</v>
      </c>
      <c r="N50" s="1">
        <f t="shared" si="12"/>
        <v>22120</v>
      </c>
      <c r="O50" s="1">
        <f t="shared" si="13"/>
        <v>23963.333333333332</v>
      </c>
      <c r="P50" s="1">
        <f t="shared" si="14"/>
        <v>25806.666666666664</v>
      </c>
    </row>
    <row r="51" spans="1:16" ht="12">
      <c r="A51" s="1">
        <v>99</v>
      </c>
      <c r="B51" s="1">
        <f t="shared" si="0"/>
        <v>1866.7857142857142</v>
      </c>
      <c r="C51" s="1">
        <f t="shared" si="1"/>
        <v>1866.7857142857142</v>
      </c>
      <c r="D51" s="1">
        <f t="shared" si="2"/>
        <v>3733.5714285714284</v>
      </c>
      <c r="E51" s="1">
        <f t="shared" si="3"/>
        <v>5600.357142857143</v>
      </c>
      <c r="F51" s="1">
        <f t="shared" si="4"/>
        <v>7467.142857142857</v>
      </c>
      <c r="G51" s="1">
        <f t="shared" si="5"/>
        <v>9333.92857142857</v>
      </c>
      <c r="H51" s="1">
        <f t="shared" si="6"/>
        <v>11200.714285714286</v>
      </c>
      <c r="I51" s="1">
        <f t="shared" si="7"/>
        <v>13067.5</v>
      </c>
      <c r="J51" s="1">
        <f t="shared" si="8"/>
        <v>14934.285714285714</v>
      </c>
      <c r="K51" s="1">
        <f t="shared" si="9"/>
        <v>16801.071428571428</v>
      </c>
      <c r="L51" s="1">
        <f t="shared" si="10"/>
        <v>18667.85714285714</v>
      </c>
      <c r="M51" s="1">
        <f t="shared" si="11"/>
        <v>20534.642857142855</v>
      </c>
      <c r="N51" s="1">
        <f t="shared" si="12"/>
        <v>22401.428571428572</v>
      </c>
      <c r="O51" s="1">
        <f t="shared" si="13"/>
        <v>24268.214285714286</v>
      </c>
      <c r="P51" s="1">
        <f t="shared" si="14"/>
        <v>26135</v>
      </c>
    </row>
    <row r="52" spans="1:16" ht="12">
      <c r="A52" s="1">
        <v>100</v>
      </c>
      <c r="B52" s="1">
        <f t="shared" si="0"/>
        <v>1890.4761904761904</v>
      </c>
      <c r="C52" s="1">
        <f t="shared" si="1"/>
        <v>1890.4761904761904</v>
      </c>
      <c r="D52" s="1">
        <f t="shared" si="2"/>
        <v>3780.9523809523807</v>
      </c>
      <c r="E52" s="1">
        <f t="shared" si="3"/>
        <v>5671.428571428571</v>
      </c>
      <c r="F52" s="1">
        <f t="shared" si="4"/>
        <v>7561.9047619047615</v>
      </c>
      <c r="G52" s="1">
        <f t="shared" si="5"/>
        <v>9452.380952380952</v>
      </c>
      <c r="H52" s="1">
        <f t="shared" si="6"/>
        <v>11342.857142857141</v>
      </c>
      <c r="I52" s="1">
        <f t="shared" si="7"/>
        <v>13233.333333333332</v>
      </c>
      <c r="J52" s="1">
        <f t="shared" si="8"/>
        <v>15123.809523809523</v>
      </c>
      <c r="K52" s="1">
        <f t="shared" si="9"/>
        <v>17014.285714285714</v>
      </c>
      <c r="L52" s="1">
        <f t="shared" si="10"/>
        <v>18904.761904761905</v>
      </c>
      <c r="M52" s="1">
        <f t="shared" si="11"/>
        <v>20795.238095238095</v>
      </c>
      <c r="N52" s="1">
        <f t="shared" si="12"/>
        <v>22685.714285714283</v>
      </c>
      <c r="O52" s="1">
        <f t="shared" si="13"/>
        <v>24576.190476190473</v>
      </c>
      <c r="P52" s="1">
        <f t="shared" si="14"/>
        <v>26466.666666666664</v>
      </c>
    </row>
    <row r="53" spans="1:16" ht="12">
      <c r="A53" s="1">
        <v>101</v>
      </c>
      <c r="B53" s="1">
        <f t="shared" si="0"/>
        <v>1914.404761904762</v>
      </c>
      <c r="C53" s="1">
        <f t="shared" si="1"/>
        <v>1914.404761904762</v>
      </c>
      <c r="D53" s="1">
        <f t="shared" si="2"/>
        <v>3828.809523809524</v>
      </c>
      <c r="E53" s="1">
        <f t="shared" si="3"/>
        <v>5743.214285714286</v>
      </c>
      <c r="F53" s="1">
        <f t="shared" si="4"/>
        <v>7657.619047619048</v>
      </c>
      <c r="G53" s="1">
        <f t="shared" si="5"/>
        <v>9572.02380952381</v>
      </c>
      <c r="H53" s="1">
        <f t="shared" si="6"/>
        <v>11486.428571428572</v>
      </c>
      <c r="I53" s="1">
        <f t="shared" si="7"/>
        <v>13400.833333333334</v>
      </c>
      <c r="J53" s="1">
        <f t="shared" si="8"/>
        <v>15315.238095238095</v>
      </c>
      <c r="K53" s="1">
        <f t="shared" si="9"/>
        <v>17229.64285714286</v>
      </c>
      <c r="L53" s="1">
        <f t="shared" si="10"/>
        <v>19144.04761904762</v>
      </c>
      <c r="M53" s="1">
        <f t="shared" si="11"/>
        <v>21058.45238095238</v>
      </c>
      <c r="N53" s="1">
        <f t="shared" si="12"/>
        <v>22972.857142857145</v>
      </c>
      <c r="O53" s="1">
        <f t="shared" si="13"/>
        <v>24887.261904761905</v>
      </c>
      <c r="P53" s="1">
        <f t="shared" si="14"/>
        <v>26801.666666666668</v>
      </c>
    </row>
    <row r="54" spans="1:16" ht="12">
      <c r="A54" s="1">
        <v>102</v>
      </c>
      <c r="B54" s="1">
        <f t="shared" si="0"/>
        <v>1938.5714285714284</v>
      </c>
      <c r="C54" s="1">
        <f t="shared" si="1"/>
        <v>1938.5714285714284</v>
      </c>
      <c r="D54" s="1">
        <f t="shared" si="2"/>
        <v>3877.142857142857</v>
      </c>
      <c r="E54" s="1">
        <f t="shared" si="3"/>
        <v>5815.714285714285</v>
      </c>
      <c r="F54" s="1">
        <f t="shared" si="4"/>
        <v>7754.285714285714</v>
      </c>
      <c r="G54" s="1">
        <f t="shared" si="5"/>
        <v>9692.857142857141</v>
      </c>
      <c r="H54" s="1">
        <f t="shared" si="6"/>
        <v>11631.42857142857</v>
      </c>
      <c r="I54" s="1">
        <f t="shared" si="7"/>
        <v>13570</v>
      </c>
      <c r="J54" s="1">
        <f t="shared" si="8"/>
        <v>15508.571428571428</v>
      </c>
      <c r="K54" s="1">
        <f t="shared" si="9"/>
        <v>17447.142857142855</v>
      </c>
      <c r="L54" s="1">
        <f t="shared" si="10"/>
        <v>19385.714285714283</v>
      </c>
      <c r="M54" s="1">
        <f t="shared" si="11"/>
        <v>21324.285714285714</v>
      </c>
      <c r="N54" s="1">
        <f t="shared" si="12"/>
        <v>23262.85714285714</v>
      </c>
      <c r="O54" s="1">
        <f t="shared" si="13"/>
        <v>25201.42857142857</v>
      </c>
      <c r="P54" s="1">
        <f t="shared" si="14"/>
        <v>27140</v>
      </c>
    </row>
    <row r="55" spans="1:16" ht="12">
      <c r="A55" s="1">
        <v>103</v>
      </c>
      <c r="B55" s="1">
        <f t="shared" si="0"/>
        <v>1962.9761904761904</v>
      </c>
      <c r="C55" s="1">
        <f t="shared" si="1"/>
        <v>1962.9761904761904</v>
      </c>
      <c r="D55" s="1">
        <f t="shared" si="2"/>
        <v>3925.9523809523807</v>
      </c>
      <c r="E55" s="1">
        <f t="shared" si="3"/>
        <v>5888.928571428571</v>
      </c>
      <c r="F55" s="1">
        <f t="shared" si="4"/>
        <v>7851.9047619047615</v>
      </c>
      <c r="G55" s="1">
        <f t="shared" si="5"/>
        <v>9814.880952380952</v>
      </c>
      <c r="H55" s="1">
        <f t="shared" si="6"/>
        <v>11777.857142857141</v>
      </c>
      <c r="I55" s="1">
        <f t="shared" si="7"/>
        <v>13740.833333333332</v>
      </c>
      <c r="J55" s="1">
        <f t="shared" si="8"/>
        <v>15703.809523809523</v>
      </c>
      <c r="K55" s="1">
        <f t="shared" si="9"/>
        <v>17666.785714285714</v>
      </c>
      <c r="L55" s="1">
        <f t="shared" si="10"/>
        <v>19629.761904761905</v>
      </c>
      <c r="M55" s="1">
        <f t="shared" si="11"/>
        <v>21592.738095238095</v>
      </c>
      <c r="N55" s="1">
        <f t="shared" si="12"/>
        <v>23555.714285714283</v>
      </c>
      <c r="O55" s="1">
        <f t="shared" si="13"/>
        <v>25518.690476190473</v>
      </c>
      <c r="P55" s="1">
        <f t="shared" si="14"/>
        <v>27481.666666666664</v>
      </c>
    </row>
    <row r="56" spans="1:16" ht="12">
      <c r="A56" s="1">
        <v>104</v>
      </c>
      <c r="B56" s="1">
        <f t="shared" si="0"/>
        <v>1987.6190476190475</v>
      </c>
      <c r="C56" s="1">
        <f t="shared" si="1"/>
        <v>1987.6190476190475</v>
      </c>
      <c r="D56" s="1">
        <f t="shared" si="2"/>
        <v>3975.238095238095</v>
      </c>
      <c r="E56" s="1">
        <f t="shared" si="3"/>
        <v>5962.857142857142</v>
      </c>
      <c r="F56" s="1">
        <f t="shared" si="4"/>
        <v>7950.47619047619</v>
      </c>
      <c r="G56" s="1">
        <f t="shared" si="5"/>
        <v>9938.095238095237</v>
      </c>
      <c r="H56" s="1">
        <f t="shared" si="6"/>
        <v>11925.714285714284</v>
      </c>
      <c r="I56" s="1">
        <f t="shared" si="7"/>
        <v>13913.333333333332</v>
      </c>
      <c r="J56" s="1">
        <f t="shared" si="8"/>
        <v>15900.95238095238</v>
      </c>
      <c r="K56" s="1">
        <f t="shared" si="9"/>
        <v>17888.571428571428</v>
      </c>
      <c r="L56" s="1">
        <f t="shared" si="10"/>
        <v>19876.190476190473</v>
      </c>
      <c r="M56" s="1">
        <f t="shared" si="11"/>
        <v>21863.809523809523</v>
      </c>
      <c r="N56" s="1">
        <f t="shared" si="12"/>
        <v>23851.42857142857</v>
      </c>
      <c r="O56" s="1">
        <f t="shared" si="13"/>
        <v>25839.04761904762</v>
      </c>
      <c r="P56" s="1">
        <f t="shared" si="14"/>
        <v>27826.666666666664</v>
      </c>
    </row>
    <row r="57" spans="1:16" ht="12">
      <c r="A57" s="1">
        <v>105</v>
      </c>
      <c r="B57" s="1">
        <f t="shared" si="0"/>
        <v>2012.5</v>
      </c>
      <c r="C57" s="1">
        <f t="shared" si="1"/>
        <v>2012.5</v>
      </c>
      <c r="D57" s="1">
        <f t="shared" si="2"/>
        <v>4025</v>
      </c>
      <c r="E57" s="1">
        <f t="shared" si="3"/>
        <v>6037.5</v>
      </c>
      <c r="F57" s="1">
        <f t="shared" si="4"/>
        <v>8050</v>
      </c>
      <c r="G57" s="1">
        <f t="shared" si="5"/>
        <v>10062.5</v>
      </c>
      <c r="H57" s="1">
        <f t="shared" si="6"/>
        <v>12075</v>
      </c>
      <c r="I57" s="1">
        <f t="shared" si="7"/>
        <v>14087.5</v>
      </c>
      <c r="J57" s="1">
        <f t="shared" si="8"/>
        <v>16100</v>
      </c>
      <c r="K57" s="1">
        <f t="shared" si="9"/>
        <v>18112.5</v>
      </c>
      <c r="L57" s="1">
        <f t="shared" si="10"/>
        <v>20125</v>
      </c>
      <c r="M57" s="1">
        <f t="shared" si="11"/>
        <v>22137.5</v>
      </c>
      <c r="N57" s="1">
        <f t="shared" si="12"/>
        <v>24150</v>
      </c>
      <c r="O57" s="1">
        <f t="shared" si="13"/>
        <v>26162.5</v>
      </c>
      <c r="P57" s="1">
        <f t="shared" si="14"/>
        <v>28175</v>
      </c>
    </row>
    <row r="58" spans="1:16" ht="12">
      <c r="A58" s="1">
        <v>106</v>
      </c>
      <c r="B58" s="1">
        <f t="shared" si="0"/>
        <v>2037.6190476190475</v>
      </c>
      <c r="C58" s="1">
        <f t="shared" si="1"/>
        <v>2037.6190476190475</v>
      </c>
      <c r="D58" s="1">
        <f t="shared" si="2"/>
        <v>4075.238095238095</v>
      </c>
      <c r="E58" s="1">
        <f t="shared" si="3"/>
        <v>6112.857142857142</v>
      </c>
      <c r="F58" s="1">
        <f t="shared" si="4"/>
        <v>8150.47619047619</v>
      </c>
      <c r="G58" s="1">
        <f t="shared" si="5"/>
        <v>10188.095238095237</v>
      </c>
      <c r="H58" s="1">
        <f t="shared" si="6"/>
        <v>12225.714285714284</v>
      </c>
      <c r="I58" s="1">
        <f t="shared" si="7"/>
        <v>14263.333333333332</v>
      </c>
      <c r="J58" s="1">
        <f t="shared" si="8"/>
        <v>16300.95238095238</v>
      </c>
      <c r="K58" s="1">
        <f t="shared" si="9"/>
        <v>18338.571428571428</v>
      </c>
      <c r="L58" s="1">
        <f t="shared" si="10"/>
        <v>20376.190476190473</v>
      </c>
      <c r="M58" s="1">
        <f t="shared" si="11"/>
        <v>22413.809523809523</v>
      </c>
      <c r="N58" s="1">
        <f t="shared" si="12"/>
        <v>24451.42857142857</v>
      </c>
      <c r="O58" s="1">
        <f t="shared" si="13"/>
        <v>26489.04761904762</v>
      </c>
      <c r="P58" s="1">
        <f t="shared" si="14"/>
        <v>28526.666666666664</v>
      </c>
    </row>
    <row r="59" spans="1:16" ht="12">
      <c r="A59" s="1">
        <v>107</v>
      </c>
      <c r="B59" s="1">
        <f t="shared" si="0"/>
        <v>2062.9761904761904</v>
      </c>
      <c r="C59" s="1">
        <f t="shared" si="1"/>
        <v>2062.9761904761904</v>
      </c>
      <c r="D59" s="1">
        <f t="shared" si="2"/>
        <v>4125.952380952381</v>
      </c>
      <c r="E59" s="1">
        <f t="shared" si="3"/>
        <v>6188.928571428571</v>
      </c>
      <c r="F59" s="1">
        <f t="shared" si="4"/>
        <v>8251.904761904761</v>
      </c>
      <c r="G59" s="1">
        <f t="shared" si="5"/>
        <v>10314.880952380952</v>
      </c>
      <c r="H59" s="1">
        <f t="shared" si="6"/>
        <v>12377.857142857141</v>
      </c>
      <c r="I59" s="1">
        <f t="shared" si="7"/>
        <v>14440.833333333332</v>
      </c>
      <c r="J59" s="1">
        <f t="shared" si="8"/>
        <v>16503.809523809523</v>
      </c>
      <c r="K59" s="1">
        <f t="shared" si="9"/>
        <v>18566.785714285714</v>
      </c>
      <c r="L59" s="1">
        <f t="shared" si="10"/>
        <v>20629.761904761905</v>
      </c>
      <c r="M59" s="1">
        <f t="shared" si="11"/>
        <v>22692.738095238095</v>
      </c>
      <c r="N59" s="1">
        <f t="shared" si="12"/>
        <v>24755.714285714283</v>
      </c>
      <c r="O59" s="1">
        <f t="shared" si="13"/>
        <v>26818.690476190473</v>
      </c>
      <c r="P59" s="1">
        <f t="shared" si="14"/>
        <v>28881.666666666664</v>
      </c>
    </row>
    <row r="60" spans="1:16" ht="12">
      <c r="A60" s="1">
        <v>108</v>
      </c>
      <c r="B60" s="1">
        <f t="shared" si="0"/>
        <v>2088.5714285714284</v>
      </c>
      <c r="C60" s="1">
        <f t="shared" si="1"/>
        <v>2088.5714285714284</v>
      </c>
      <c r="D60" s="1">
        <f t="shared" si="2"/>
        <v>4177.142857142857</v>
      </c>
      <c r="E60" s="1">
        <f t="shared" si="3"/>
        <v>6265.714285714285</v>
      </c>
      <c r="F60" s="1">
        <f t="shared" si="4"/>
        <v>8354.285714285714</v>
      </c>
      <c r="G60" s="1">
        <f t="shared" si="5"/>
        <v>10442.857142857141</v>
      </c>
      <c r="H60" s="1">
        <f t="shared" si="6"/>
        <v>12531.42857142857</v>
      </c>
      <c r="I60" s="1">
        <f t="shared" si="7"/>
        <v>14620</v>
      </c>
      <c r="J60" s="1">
        <f t="shared" si="8"/>
        <v>16708.571428571428</v>
      </c>
      <c r="K60" s="1">
        <f t="shared" si="9"/>
        <v>18797.142857142855</v>
      </c>
      <c r="L60" s="1">
        <f t="shared" si="10"/>
        <v>20885.714285714283</v>
      </c>
      <c r="M60" s="1">
        <f t="shared" si="11"/>
        <v>22974.285714285714</v>
      </c>
      <c r="N60" s="1">
        <f t="shared" si="12"/>
        <v>25062.85714285714</v>
      </c>
      <c r="O60" s="1">
        <f t="shared" si="13"/>
        <v>27151.42857142857</v>
      </c>
      <c r="P60" s="1">
        <f t="shared" si="14"/>
        <v>29240</v>
      </c>
    </row>
    <row r="61" spans="1:16" ht="12">
      <c r="A61" s="1">
        <v>109</v>
      </c>
      <c r="B61" s="1">
        <f t="shared" si="0"/>
        <v>2114.404761904762</v>
      </c>
      <c r="C61" s="1">
        <f t="shared" si="1"/>
        <v>2114.404761904762</v>
      </c>
      <c r="D61" s="1">
        <f t="shared" si="2"/>
        <v>4228.809523809524</v>
      </c>
      <c r="E61" s="1">
        <f t="shared" si="3"/>
        <v>6343.214285714286</v>
      </c>
      <c r="F61" s="1">
        <f t="shared" si="4"/>
        <v>8457.619047619048</v>
      </c>
      <c r="G61" s="1">
        <f t="shared" si="5"/>
        <v>10572.02380952381</v>
      </c>
      <c r="H61" s="1">
        <f t="shared" si="6"/>
        <v>12686.428571428572</v>
      </c>
      <c r="I61" s="1">
        <f t="shared" si="7"/>
        <v>14800.833333333334</v>
      </c>
      <c r="J61" s="1">
        <f t="shared" si="8"/>
        <v>16915.238095238095</v>
      </c>
      <c r="K61" s="1">
        <f t="shared" si="9"/>
        <v>19029.64285714286</v>
      </c>
      <c r="L61" s="1">
        <f t="shared" si="10"/>
        <v>21144.04761904762</v>
      </c>
      <c r="M61" s="1">
        <f t="shared" si="11"/>
        <v>23258.45238095238</v>
      </c>
      <c r="N61" s="1">
        <f t="shared" si="12"/>
        <v>25372.857142857145</v>
      </c>
      <c r="O61" s="1">
        <f t="shared" si="13"/>
        <v>27487.261904761905</v>
      </c>
      <c r="P61" s="1">
        <f t="shared" si="14"/>
        <v>29601.666666666668</v>
      </c>
    </row>
    <row r="62" spans="1:16" ht="12">
      <c r="A62" s="1">
        <v>110</v>
      </c>
      <c r="B62" s="1">
        <f t="shared" si="0"/>
        <v>2140.4761904761904</v>
      </c>
      <c r="C62" s="1">
        <f t="shared" si="1"/>
        <v>2140.4761904761904</v>
      </c>
      <c r="D62" s="1">
        <f t="shared" si="2"/>
        <v>4280.952380952381</v>
      </c>
      <c r="E62" s="1">
        <f t="shared" si="3"/>
        <v>6421.428571428571</v>
      </c>
      <c r="F62" s="1">
        <f t="shared" si="4"/>
        <v>8561.904761904761</v>
      </c>
      <c r="G62" s="1">
        <f t="shared" si="5"/>
        <v>10702.380952380952</v>
      </c>
      <c r="H62" s="1">
        <f t="shared" si="6"/>
        <v>12842.857142857141</v>
      </c>
      <c r="I62" s="1">
        <f t="shared" si="7"/>
        <v>14983.333333333332</v>
      </c>
      <c r="J62" s="1">
        <f t="shared" si="8"/>
        <v>17123.809523809523</v>
      </c>
      <c r="K62" s="1">
        <f t="shared" si="9"/>
        <v>19264.285714285714</v>
      </c>
      <c r="L62" s="1">
        <f t="shared" si="10"/>
        <v>21404.761904761905</v>
      </c>
      <c r="M62" s="1">
        <f t="shared" si="11"/>
        <v>23545.238095238095</v>
      </c>
      <c r="N62" s="1">
        <f t="shared" si="12"/>
        <v>25685.714285714283</v>
      </c>
      <c r="O62" s="1">
        <f t="shared" si="13"/>
        <v>27826.190476190473</v>
      </c>
      <c r="P62" s="1">
        <f t="shared" si="14"/>
        <v>29966.666666666664</v>
      </c>
    </row>
    <row r="63" spans="1:16" ht="12">
      <c r="A63" s="1">
        <v>111</v>
      </c>
      <c r="B63" s="1">
        <f t="shared" si="0"/>
        <v>2166.785714285714</v>
      </c>
      <c r="C63" s="1">
        <f t="shared" si="1"/>
        <v>2166.785714285714</v>
      </c>
      <c r="D63" s="1">
        <f t="shared" si="2"/>
        <v>4333.571428571428</v>
      </c>
      <c r="E63" s="1">
        <f t="shared" si="3"/>
        <v>6500.357142857143</v>
      </c>
      <c r="F63" s="1">
        <f t="shared" si="4"/>
        <v>8667.142857142857</v>
      </c>
      <c r="G63" s="1">
        <f t="shared" si="5"/>
        <v>10833.92857142857</v>
      </c>
      <c r="H63" s="1">
        <f t="shared" si="6"/>
        <v>13000.714285714286</v>
      </c>
      <c r="I63" s="1">
        <f t="shared" si="7"/>
        <v>15167.5</v>
      </c>
      <c r="J63" s="1">
        <f t="shared" si="8"/>
        <v>17334.285714285714</v>
      </c>
      <c r="K63" s="1">
        <f t="shared" si="9"/>
        <v>19501.071428571428</v>
      </c>
      <c r="L63" s="1">
        <f t="shared" si="10"/>
        <v>21667.85714285714</v>
      </c>
      <c r="M63" s="1">
        <f t="shared" si="11"/>
        <v>23834.642857142855</v>
      </c>
      <c r="N63" s="1">
        <f t="shared" si="12"/>
        <v>26001.428571428572</v>
      </c>
      <c r="O63" s="1">
        <f t="shared" si="13"/>
        <v>28168.214285714286</v>
      </c>
      <c r="P63" s="1">
        <f t="shared" si="14"/>
        <v>30335</v>
      </c>
    </row>
    <row r="64" spans="1:16" ht="12">
      <c r="A64" s="1">
        <v>112</v>
      </c>
      <c r="B64" s="1">
        <f t="shared" si="0"/>
        <v>2193.333333333333</v>
      </c>
      <c r="C64" s="1">
        <f t="shared" si="1"/>
        <v>2193.333333333333</v>
      </c>
      <c r="D64" s="1">
        <f t="shared" si="2"/>
        <v>4386.666666666666</v>
      </c>
      <c r="E64" s="1">
        <f t="shared" si="3"/>
        <v>6579.999999999999</v>
      </c>
      <c r="F64" s="1">
        <f t="shared" si="4"/>
        <v>8773.333333333332</v>
      </c>
      <c r="G64" s="1">
        <f t="shared" si="5"/>
        <v>10966.666666666664</v>
      </c>
      <c r="H64" s="1">
        <f t="shared" si="6"/>
        <v>13159.999999999998</v>
      </c>
      <c r="I64" s="1">
        <f t="shared" si="7"/>
        <v>15353.333333333332</v>
      </c>
      <c r="J64" s="1">
        <f t="shared" si="8"/>
        <v>17546.666666666664</v>
      </c>
      <c r="K64" s="1">
        <f t="shared" si="9"/>
        <v>19739.999999999996</v>
      </c>
      <c r="L64" s="1">
        <f t="shared" si="10"/>
        <v>21933.33333333333</v>
      </c>
      <c r="M64" s="1">
        <f t="shared" si="11"/>
        <v>24126.666666666664</v>
      </c>
      <c r="N64" s="1">
        <f t="shared" si="12"/>
        <v>26319.999999999996</v>
      </c>
      <c r="O64" s="1">
        <f t="shared" si="13"/>
        <v>28513.33333333333</v>
      </c>
      <c r="P64" s="1">
        <f t="shared" si="14"/>
        <v>30706.666666666664</v>
      </c>
    </row>
    <row r="65" spans="1:16" ht="12">
      <c r="A65" s="1">
        <v>113</v>
      </c>
      <c r="B65" s="1">
        <f t="shared" si="0"/>
        <v>2220.1190476190477</v>
      </c>
      <c r="C65" s="1">
        <f t="shared" si="1"/>
        <v>2220.1190476190477</v>
      </c>
      <c r="D65" s="1">
        <f t="shared" si="2"/>
        <v>4440.238095238095</v>
      </c>
      <c r="E65" s="1">
        <f t="shared" si="3"/>
        <v>6660.357142857143</v>
      </c>
      <c r="F65" s="1">
        <f t="shared" si="4"/>
        <v>8880.47619047619</v>
      </c>
      <c r="G65" s="1">
        <f t="shared" si="5"/>
        <v>11100.595238095239</v>
      </c>
      <c r="H65" s="1">
        <f t="shared" si="6"/>
        <v>13320.714285714286</v>
      </c>
      <c r="I65" s="1">
        <f t="shared" si="7"/>
        <v>15540.833333333334</v>
      </c>
      <c r="J65" s="1">
        <f t="shared" si="8"/>
        <v>17760.95238095238</v>
      </c>
      <c r="K65" s="1">
        <f t="shared" si="9"/>
        <v>19981.071428571428</v>
      </c>
      <c r="L65" s="1">
        <f t="shared" si="10"/>
        <v>22201.190476190477</v>
      </c>
      <c r="M65" s="1">
        <f t="shared" si="11"/>
        <v>24421.309523809527</v>
      </c>
      <c r="N65" s="1">
        <f t="shared" si="12"/>
        <v>26641.428571428572</v>
      </c>
      <c r="O65" s="1">
        <f t="shared" si="13"/>
        <v>28861.54761904762</v>
      </c>
      <c r="P65" s="1">
        <f t="shared" si="14"/>
        <v>31081.666666666668</v>
      </c>
    </row>
    <row r="66" spans="1:16" ht="12">
      <c r="A66" s="1">
        <v>114</v>
      </c>
      <c r="B66" s="1">
        <f t="shared" si="0"/>
        <v>2247.142857142857</v>
      </c>
      <c r="C66" s="1">
        <f t="shared" si="1"/>
        <v>2247.142857142857</v>
      </c>
      <c r="D66" s="1">
        <f t="shared" si="2"/>
        <v>4494.285714285714</v>
      </c>
      <c r="E66" s="1">
        <f t="shared" si="3"/>
        <v>6741.428571428571</v>
      </c>
      <c r="F66" s="1">
        <f t="shared" si="4"/>
        <v>8988.571428571428</v>
      </c>
      <c r="G66" s="1">
        <f t="shared" si="5"/>
        <v>11235.714285714284</v>
      </c>
      <c r="H66" s="1">
        <f t="shared" si="6"/>
        <v>13482.857142857141</v>
      </c>
      <c r="I66" s="1">
        <f t="shared" si="7"/>
        <v>15729.999999999998</v>
      </c>
      <c r="J66" s="1">
        <f t="shared" si="8"/>
        <v>17977.142857142855</v>
      </c>
      <c r="K66" s="1">
        <f t="shared" si="9"/>
        <v>20224.28571428571</v>
      </c>
      <c r="L66" s="1">
        <f t="shared" si="10"/>
        <v>22471.42857142857</v>
      </c>
      <c r="M66" s="1">
        <f t="shared" si="11"/>
        <v>24718.571428571428</v>
      </c>
      <c r="N66" s="1">
        <f t="shared" si="12"/>
        <v>26965.714285714283</v>
      </c>
      <c r="O66" s="1">
        <f t="shared" si="13"/>
        <v>29212.857142857138</v>
      </c>
      <c r="P66" s="1">
        <f t="shared" si="14"/>
        <v>31459.999999999996</v>
      </c>
    </row>
    <row r="67" spans="1:16" ht="12">
      <c r="A67" s="1">
        <v>115</v>
      </c>
      <c r="B67" s="1">
        <f aca="true" t="shared" si="15" ref="B67:B117">((A67*A67)/8.4)+700</f>
        <v>2274.404761904762</v>
      </c>
      <c r="C67" s="1">
        <f aca="true" t="shared" si="16" ref="C67:C117">B67*1</f>
        <v>2274.404761904762</v>
      </c>
      <c r="D67" s="1">
        <f aca="true" t="shared" si="17" ref="D67:D117">B67*2</f>
        <v>4548.809523809524</v>
      </c>
      <c r="E67" s="1">
        <f aca="true" t="shared" si="18" ref="E67:E117">B67*3</f>
        <v>6823.214285714286</v>
      </c>
      <c r="F67" s="1">
        <f aca="true" t="shared" si="19" ref="F67:F117">B67*4</f>
        <v>9097.619047619048</v>
      </c>
      <c r="G67" s="1">
        <f aca="true" t="shared" si="20" ref="G67:G117">B67*5</f>
        <v>11372.02380952381</v>
      </c>
      <c r="H67" s="1">
        <f aca="true" t="shared" si="21" ref="H67:H117">B67*6</f>
        <v>13646.428571428572</v>
      </c>
      <c r="I67" s="1">
        <f aca="true" t="shared" si="22" ref="I67:I117">B67*7</f>
        <v>15920.833333333334</v>
      </c>
      <c r="J67" s="1">
        <f aca="true" t="shared" si="23" ref="J67:J117">B67*8</f>
        <v>18195.238095238095</v>
      </c>
      <c r="K67" s="1">
        <f aca="true" t="shared" si="24" ref="K67:K117">B67*9</f>
        <v>20469.64285714286</v>
      </c>
      <c r="L67" s="1">
        <f aca="true" t="shared" si="25" ref="L67:L117">B67*10</f>
        <v>22744.04761904762</v>
      </c>
      <c r="M67" s="1">
        <f aca="true" t="shared" si="26" ref="M67:M117">B67*11</f>
        <v>25018.45238095238</v>
      </c>
      <c r="N67" s="1">
        <f aca="true" t="shared" si="27" ref="N67:N117">B67*12</f>
        <v>27292.857142857145</v>
      </c>
      <c r="O67" s="1">
        <f aca="true" t="shared" si="28" ref="O67:O117">B67*13</f>
        <v>29567.261904761905</v>
      </c>
      <c r="P67" s="1">
        <f aca="true" t="shared" si="29" ref="P67:P117">B67*14</f>
        <v>31841.666666666668</v>
      </c>
    </row>
    <row r="68" spans="1:16" ht="12">
      <c r="A68" s="1">
        <v>116</v>
      </c>
      <c r="B68" s="1">
        <f t="shared" si="15"/>
        <v>2301.904761904762</v>
      </c>
      <c r="C68" s="1">
        <f t="shared" si="16"/>
        <v>2301.904761904762</v>
      </c>
      <c r="D68" s="1">
        <f t="shared" si="17"/>
        <v>4603.809523809524</v>
      </c>
      <c r="E68" s="1">
        <f t="shared" si="18"/>
        <v>6905.714285714286</v>
      </c>
      <c r="F68" s="1">
        <f t="shared" si="19"/>
        <v>9207.619047619048</v>
      </c>
      <c r="G68" s="1">
        <f t="shared" si="20"/>
        <v>11509.52380952381</v>
      </c>
      <c r="H68" s="1">
        <f t="shared" si="21"/>
        <v>13811.428571428572</v>
      </c>
      <c r="I68" s="1">
        <f t="shared" si="22"/>
        <v>16113.333333333334</v>
      </c>
      <c r="J68" s="1">
        <f t="shared" si="23"/>
        <v>18415.238095238095</v>
      </c>
      <c r="K68" s="1">
        <f t="shared" si="24"/>
        <v>20717.14285714286</v>
      </c>
      <c r="L68" s="1">
        <f t="shared" si="25"/>
        <v>23019.04761904762</v>
      </c>
      <c r="M68" s="1">
        <f t="shared" si="26"/>
        <v>25320.95238095238</v>
      </c>
      <c r="N68" s="1">
        <f t="shared" si="27"/>
        <v>27622.857142857145</v>
      </c>
      <c r="O68" s="1">
        <f t="shared" si="28"/>
        <v>29924.761904761905</v>
      </c>
      <c r="P68" s="1">
        <f t="shared" si="29"/>
        <v>32226.666666666668</v>
      </c>
    </row>
    <row r="69" spans="1:16" ht="12">
      <c r="A69" s="1">
        <v>117</v>
      </c>
      <c r="B69" s="1">
        <f t="shared" si="15"/>
        <v>2329.642857142857</v>
      </c>
      <c r="C69" s="1">
        <f t="shared" si="16"/>
        <v>2329.642857142857</v>
      </c>
      <c r="D69" s="1">
        <f t="shared" si="17"/>
        <v>4659.285714285714</v>
      </c>
      <c r="E69" s="1">
        <f t="shared" si="18"/>
        <v>6988.928571428571</v>
      </c>
      <c r="F69" s="1">
        <f t="shared" si="19"/>
        <v>9318.571428571428</v>
      </c>
      <c r="G69" s="1">
        <f t="shared" si="20"/>
        <v>11648.214285714284</v>
      </c>
      <c r="H69" s="1">
        <f t="shared" si="21"/>
        <v>13977.857142857141</v>
      </c>
      <c r="I69" s="1">
        <f t="shared" si="22"/>
        <v>16307.499999999998</v>
      </c>
      <c r="J69" s="1">
        <f t="shared" si="23"/>
        <v>18637.142857142855</v>
      </c>
      <c r="K69" s="1">
        <f t="shared" si="24"/>
        <v>20966.78571428571</v>
      </c>
      <c r="L69" s="1">
        <f t="shared" si="25"/>
        <v>23296.42857142857</v>
      </c>
      <c r="M69" s="1">
        <f t="shared" si="26"/>
        <v>25626.071428571428</v>
      </c>
      <c r="N69" s="1">
        <f t="shared" si="27"/>
        <v>27955.714285714283</v>
      </c>
      <c r="O69" s="1">
        <f t="shared" si="28"/>
        <v>30285.357142857138</v>
      </c>
      <c r="P69" s="1">
        <f t="shared" si="29"/>
        <v>32614.999999999996</v>
      </c>
    </row>
    <row r="70" spans="1:16" ht="12">
      <c r="A70" s="1">
        <v>118</v>
      </c>
      <c r="B70" s="1">
        <f t="shared" si="15"/>
        <v>2357.6190476190477</v>
      </c>
      <c r="C70" s="1">
        <f t="shared" si="16"/>
        <v>2357.6190476190477</v>
      </c>
      <c r="D70" s="1">
        <f t="shared" si="17"/>
        <v>4715.238095238095</v>
      </c>
      <c r="E70" s="1">
        <f t="shared" si="18"/>
        <v>7072.857142857143</v>
      </c>
      <c r="F70" s="1">
        <f t="shared" si="19"/>
        <v>9430.47619047619</v>
      </c>
      <c r="G70" s="1">
        <f t="shared" si="20"/>
        <v>11788.095238095239</v>
      </c>
      <c r="H70" s="1">
        <f t="shared" si="21"/>
        <v>14145.714285714286</v>
      </c>
      <c r="I70" s="1">
        <f t="shared" si="22"/>
        <v>16503.333333333336</v>
      </c>
      <c r="J70" s="1">
        <f t="shared" si="23"/>
        <v>18860.95238095238</v>
      </c>
      <c r="K70" s="1">
        <f t="shared" si="24"/>
        <v>21218.571428571428</v>
      </c>
      <c r="L70" s="1">
        <f t="shared" si="25"/>
        <v>23576.190476190477</v>
      </c>
      <c r="M70" s="1">
        <f t="shared" si="26"/>
        <v>25933.809523809527</v>
      </c>
      <c r="N70" s="1">
        <f t="shared" si="27"/>
        <v>28291.428571428572</v>
      </c>
      <c r="O70" s="1">
        <f t="shared" si="28"/>
        <v>30649.04761904762</v>
      </c>
      <c r="P70" s="1">
        <f t="shared" si="29"/>
        <v>33006.66666666667</v>
      </c>
    </row>
    <row r="71" spans="1:16" ht="12">
      <c r="A71" s="1">
        <v>119</v>
      </c>
      <c r="B71" s="1">
        <f t="shared" si="15"/>
        <v>2385.833333333333</v>
      </c>
      <c r="C71" s="1">
        <f t="shared" si="16"/>
        <v>2385.833333333333</v>
      </c>
      <c r="D71" s="1">
        <f t="shared" si="17"/>
        <v>4771.666666666666</v>
      </c>
      <c r="E71" s="1">
        <f t="shared" si="18"/>
        <v>7157.499999999999</v>
      </c>
      <c r="F71" s="1">
        <f t="shared" si="19"/>
        <v>9543.333333333332</v>
      </c>
      <c r="G71" s="1">
        <f t="shared" si="20"/>
        <v>11929.166666666664</v>
      </c>
      <c r="H71" s="1">
        <f t="shared" si="21"/>
        <v>14314.999999999998</v>
      </c>
      <c r="I71" s="1">
        <f t="shared" si="22"/>
        <v>16700.833333333332</v>
      </c>
      <c r="J71" s="1">
        <f t="shared" si="23"/>
        <v>19086.666666666664</v>
      </c>
      <c r="K71" s="1">
        <f t="shared" si="24"/>
        <v>21472.499999999996</v>
      </c>
      <c r="L71" s="1">
        <f t="shared" si="25"/>
        <v>23858.33333333333</v>
      </c>
      <c r="M71" s="1">
        <f t="shared" si="26"/>
        <v>26244.166666666664</v>
      </c>
      <c r="N71" s="1">
        <f t="shared" si="27"/>
        <v>28629.999999999996</v>
      </c>
      <c r="O71" s="1">
        <f t="shared" si="28"/>
        <v>31015.83333333333</v>
      </c>
      <c r="P71" s="1">
        <f t="shared" si="29"/>
        <v>33401.666666666664</v>
      </c>
    </row>
    <row r="72" spans="1:16" ht="12">
      <c r="A72" s="1">
        <v>120</v>
      </c>
      <c r="B72" s="1">
        <f t="shared" si="15"/>
        <v>2414.285714285714</v>
      </c>
      <c r="C72" s="1">
        <f t="shared" si="16"/>
        <v>2414.285714285714</v>
      </c>
      <c r="D72" s="1">
        <f t="shared" si="17"/>
        <v>4828.571428571428</v>
      </c>
      <c r="E72" s="1">
        <f t="shared" si="18"/>
        <v>7242.857142857143</v>
      </c>
      <c r="F72" s="1">
        <f t="shared" si="19"/>
        <v>9657.142857142857</v>
      </c>
      <c r="G72" s="1">
        <f t="shared" si="20"/>
        <v>12071.42857142857</v>
      </c>
      <c r="H72" s="1">
        <f t="shared" si="21"/>
        <v>14485.714285714286</v>
      </c>
      <c r="I72" s="1">
        <f t="shared" si="22"/>
        <v>16900</v>
      </c>
      <c r="J72" s="1">
        <f t="shared" si="23"/>
        <v>19314.285714285714</v>
      </c>
      <c r="K72" s="1">
        <f t="shared" si="24"/>
        <v>21728.571428571428</v>
      </c>
      <c r="L72" s="1">
        <f t="shared" si="25"/>
        <v>24142.85714285714</v>
      </c>
      <c r="M72" s="1">
        <f t="shared" si="26"/>
        <v>26557.142857142855</v>
      </c>
      <c r="N72" s="1">
        <f t="shared" si="27"/>
        <v>28971.428571428572</v>
      </c>
      <c r="O72" s="1">
        <f t="shared" si="28"/>
        <v>31385.714285714286</v>
      </c>
      <c r="P72" s="1">
        <f t="shared" si="29"/>
        <v>33800</v>
      </c>
    </row>
    <row r="73" spans="1:16" ht="12">
      <c r="A73" s="1">
        <v>121</v>
      </c>
      <c r="B73" s="1">
        <f t="shared" si="15"/>
        <v>2442.9761904761904</v>
      </c>
      <c r="C73" s="1">
        <f t="shared" si="16"/>
        <v>2442.9761904761904</v>
      </c>
      <c r="D73" s="1">
        <f t="shared" si="17"/>
        <v>4885.952380952381</v>
      </c>
      <c r="E73" s="1">
        <f t="shared" si="18"/>
        <v>7328.928571428571</v>
      </c>
      <c r="F73" s="1">
        <f t="shared" si="19"/>
        <v>9771.904761904761</v>
      </c>
      <c r="G73" s="1">
        <f t="shared" si="20"/>
        <v>12214.880952380952</v>
      </c>
      <c r="H73" s="1">
        <f t="shared" si="21"/>
        <v>14657.857142857141</v>
      </c>
      <c r="I73" s="1">
        <f t="shared" si="22"/>
        <v>17100.833333333332</v>
      </c>
      <c r="J73" s="1">
        <f t="shared" si="23"/>
        <v>19543.809523809523</v>
      </c>
      <c r="K73" s="1">
        <f t="shared" si="24"/>
        <v>21986.785714285714</v>
      </c>
      <c r="L73" s="1">
        <f t="shared" si="25"/>
        <v>24429.761904761905</v>
      </c>
      <c r="M73" s="1">
        <f t="shared" si="26"/>
        <v>26872.738095238095</v>
      </c>
      <c r="N73" s="1">
        <f t="shared" si="27"/>
        <v>29315.714285714283</v>
      </c>
      <c r="O73" s="1">
        <f t="shared" si="28"/>
        <v>31758.690476190473</v>
      </c>
      <c r="P73" s="1">
        <f t="shared" si="29"/>
        <v>34201.666666666664</v>
      </c>
    </row>
    <row r="74" spans="1:16" ht="12">
      <c r="A74" s="1">
        <v>122</v>
      </c>
      <c r="B74" s="1">
        <f t="shared" si="15"/>
        <v>2471.904761904762</v>
      </c>
      <c r="C74" s="1">
        <f t="shared" si="16"/>
        <v>2471.904761904762</v>
      </c>
      <c r="D74" s="1">
        <f t="shared" si="17"/>
        <v>4943.809523809524</v>
      </c>
      <c r="E74" s="1">
        <f t="shared" si="18"/>
        <v>7415.714285714286</v>
      </c>
      <c r="F74" s="1">
        <f t="shared" si="19"/>
        <v>9887.619047619048</v>
      </c>
      <c r="G74" s="1">
        <f t="shared" si="20"/>
        <v>12359.52380952381</v>
      </c>
      <c r="H74" s="1">
        <f t="shared" si="21"/>
        <v>14831.428571428572</v>
      </c>
      <c r="I74" s="1">
        <f t="shared" si="22"/>
        <v>17303.333333333332</v>
      </c>
      <c r="J74" s="1">
        <f t="shared" si="23"/>
        <v>19775.238095238095</v>
      </c>
      <c r="K74" s="1">
        <f t="shared" si="24"/>
        <v>22247.14285714286</v>
      </c>
      <c r="L74" s="1">
        <f t="shared" si="25"/>
        <v>24719.04761904762</v>
      </c>
      <c r="M74" s="1">
        <f t="shared" si="26"/>
        <v>27190.95238095238</v>
      </c>
      <c r="N74" s="1">
        <f t="shared" si="27"/>
        <v>29662.857142857145</v>
      </c>
      <c r="O74" s="1">
        <f t="shared" si="28"/>
        <v>32134.761904761905</v>
      </c>
      <c r="P74" s="1">
        <f t="shared" si="29"/>
        <v>34606.666666666664</v>
      </c>
    </row>
    <row r="75" spans="1:16" ht="12">
      <c r="A75" s="1">
        <v>123</v>
      </c>
      <c r="B75" s="1">
        <f t="shared" si="15"/>
        <v>2501.0714285714284</v>
      </c>
      <c r="C75" s="1">
        <f t="shared" si="16"/>
        <v>2501.0714285714284</v>
      </c>
      <c r="D75" s="1">
        <f t="shared" si="17"/>
        <v>5002.142857142857</v>
      </c>
      <c r="E75" s="1">
        <f t="shared" si="18"/>
        <v>7503.214285714285</v>
      </c>
      <c r="F75" s="1">
        <f t="shared" si="19"/>
        <v>10004.285714285714</v>
      </c>
      <c r="G75" s="1">
        <f t="shared" si="20"/>
        <v>12505.357142857141</v>
      </c>
      <c r="H75" s="1">
        <f t="shared" si="21"/>
        <v>15006.42857142857</v>
      </c>
      <c r="I75" s="1">
        <f t="shared" si="22"/>
        <v>17507.5</v>
      </c>
      <c r="J75" s="1">
        <f t="shared" si="23"/>
        <v>20008.571428571428</v>
      </c>
      <c r="K75" s="1">
        <f t="shared" si="24"/>
        <v>22509.642857142855</v>
      </c>
      <c r="L75" s="1">
        <f t="shared" si="25"/>
        <v>25010.714285714283</v>
      </c>
      <c r="M75" s="1">
        <f t="shared" si="26"/>
        <v>27511.785714285714</v>
      </c>
      <c r="N75" s="1">
        <f t="shared" si="27"/>
        <v>30012.85714285714</v>
      </c>
      <c r="O75" s="1">
        <f t="shared" si="28"/>
        <v>32513.92857142857</v>
      </c>
      <c r="P75" s="1">
        <f t="shared" si="29"/>
        <v>35015</v>
      </c>
    </row>
    <row r="76" spans="1:16" ht="12">
      <c r="A76" s="1">
        <v>124</v>
      </c>
      <c r="B76" s="1">
        <f t="shared" si="15"/>
        <v>2530.4761904761904</v>
      </c>
      <c r="C76" s="1">
        <f t="shared" si="16"/>
        <v>2530.4761904761904</v>
      </c>
      <c r="D76" s="1">
        <f t="shared" si="17"/>
        <v>5060.952380952381</v>
      </c>
      <c r="E76" s="1">
        <f t="shared" si="18"/>
        <v>7591.428571428571</v>
      </c>
      <c r="F76" s="1">
        <f t="shared" si="19"/>
        <v>10121.904761904761</v>
      </c>
      <c r="G76" s="1">
        <f t="shared" si="20"/>
        <v>12652.380952380952</v>
      </c>
      <c r="H76" s="1">
        <f t="shared" si="21"/>
        <v>15182.857142857141</v>
      </c>
      <c r="I76" s="1">
        <f t="shared" si="22"/>
        <v>17713.333333333332</v>
      </c>
      <c r="J76" s="1">
        <f t="shared" si="23"/>
        <v>20243.809523809523</v>
      </c>
      <c r="K76" s="1">
        <f t="shared" si="24"/>
        <v>22774.285714285714</v>
      </c>
      <c r="L76" s="1">
        <f t="shared" si="25"/>
        <v>25304.761904761905</v>
      </c>
      <c r="M76" s="1">
        <f t="shared" si="26"/>
        <v>27835.238095238095</v>
      </c>
      <c r="N76" s="1">
        <f t="shared" si="27"/>
        <v>30365.714285714283</v>
      </c>
      <c r="O76" s="1">
        <f t="shared" si="28"/>
        <v>32896.19047619047</v>
      </c>
      <c r="P76" s="1">
        <f t="shared" si="29"/>
        <v>35426.666666666664</v>
      </c>
    </row>
    <row r="77" spans="1:16" ht="12">
      <c r="A77" s="1">
        <v>125</v>
      </c>
      <c r="B77" s="1">
        <f t="shared" si="15"/>
        <v>2560.1190476190477</v>
      </c>
      <c r="C77" s="1">
        <f t="shared" si="16"/>
        <v>2560.1190476190477</v>
      </c>
      <c r="D77" s="1">
        <f t="shared" si="17"/>
        <v>5120.238095238095</v>
      </c>
      <c r="E77" s="1">
        <f t="shared" si="18"/>
        <v>7680.357142857143</v>
      </c>
      <c r="F77" s="1">
        <f t="shared" si="19"/>
        <v>10240.47619047619</v>
      </c>
      <c r="G77" s="1">
        <f t="shared" si="20"/>
        <v>12800.595238095239</v>
      </c>
      <c r="H77" s="1">
        <f t="shared" si="21"/>
        <v>15360.714285714286</v>
      </c>
      <c r="I77" s="1">
        <f t="shared" si="22"/>
        <v>17920.833333333336</v>
      </c>
      <c r="J77" s="1">
        <f t="shared" si="23"/>
        <v>20480.95238095238</v>
      </c>
      <c r="K77" s="1">
        <f t="shared" si="24"/>
        <v>23041.071428571428</v>
      </c>
      <c r="L77" s="1">
        <f t="shared" si="25"/>
        <v>25601.190476190477</v>
      </c>
      <c r="M77" s="1">
        <f t="shared" si="26"/>
        <v>28161.309523809527</v>
      </c>
      <c r="N77" s="1">
        <f t="shared" si="27"/>
        <v>30721.428571428572</v>
      </c>
      <c r="O77" s="1">
        <f t="shared" si="28"/>
        <v>33281.54761904762</v>
      </c>
      <c r="P77" s="1">
        <f t="shared" si="29"/>
        <v>35841.66666666667</v>
      </c>
    </row>
    <row r="78" spans="1:16" ht="12">
      <c r="A78" s="1">
        <v>126</v>
      </c>
      <c r="B78" s="1">
        <f t="shared" si="15"/>
        <v>2590</v>
      </c>
      <c r="C78" s="1">
        <f t="shared" si="16"/>
        <v>2590</v>
      </c>
      <c r="D78" s="1">
        <f t="shared" si="17"/>
        <v>5180</v>
      </c>
      <c r="E78" s="1">
        <f t="shared" si="18"/>
        <v>7770</v>
      </c>
      <c r="F78" s="1">
        <f t="shared" si="19"/>
        <v>10360</v>
      </c>
      <c r="G78" s="1">
        <f t="shared" si="20"/>
        <v>12950</v>
      </c>
      <c r="H78" s="1">
        <f t="shared" si="21"/>
        <v>15540</v>
      </c>
      <c r="I78" s="1">
        <f t="shared" si="22"/>
        <v>18130</v>
      </c>
      <c r="J78" s="1">
        <f t="shared" si="23"/>
        <v>20720</v>
      </c>
      <c r="K78" s="1">
        <f t="shared" si="24"/>
        <v>23310</v>
      </c>
      <c r="L78" s="1">
        <f t="shared" si="25"/>
        <v>25900</v>
      </c>
      <c r="M78" s="1">
        <f t="shared" si="26"/>
        <v>28490</v>
      </c>
      <c r="N78" s="1">
        <f t="shared" si="27"/>
        <v>31080</v>
      </c>
      <c r="O78" s="1">
        <f t="shared" si="28"/>
        <v>33670</v>
      </c>
      <c r="P78" s="1">
        <f t="shared" si="29"/>
        <v>36260</v>
      </c>
    </row>
    <row r="79" spans="1:16" ht="12">
      <c r="A79" s="1">
        <v>127</v>
      </c>
      <c r="B79" s="1">
        <f t="shared" si="15"/>
        <v>2620.1190476190477</v>
      </c>
      <c r="C79" s="1">
        <f t="shared" si="16"/>
        <v>2620.1190476190477</v>
      </c>
      <c r="D79" s="1">
        <f t="shared" si="17"/>
        <v>5240.238095238095</v>
      </c>
      <c r="E79" s="1">
        <f t="shared" si="18"/>
        <v>7860.357142857143</v>
      </c>
      <c r="F79" s="1">
        <f t="shared" si="19"/>
        <v>10480.47619047619</v>
      </c>
      <c r="G79" s="1">
        <f t="shared" si="20"/>
        <v>13100.595238095239</v>
      </c>
      <c r="H79" s="1">
        <f t="shared" si="21"/>
        <v>15720.714285714286</v>
      </c>
      <c r="I79" s="1">
        <f t="shared" si="22"/>
        <v>18340.833333333336</v>
      </c>
      <c r="J79" s="1">
        <f t="shared" si="23"/>
        <v>20960.95238095238</v>
      </c>
      <c r="K79" s="1">
        <f t="shared" si="24"/>
        <v>23581.071428571428</v>
      </c>
      <c r="L79" s="1">
        <f t="shared" si="25"/>
        <v>26201.190476190477</v>
      </c>
      <c r="M79" s="1">
        <f t="shared" si="26"/>
        <v>28821.309523809527</v>
      </c>
      <c r="N79" s="1">
        <f t="shared" si="27"/>
        <v>31441.428571428572</v>
      </c>
      <c r="O79" s="1">
        <f t="shared" si="28"/>
        <v>34061.54761904762</v>
      </c>
      <c r="P79" s="1">
        <f t="shared" si="29"/>
        <v>36681.66666666667</v>
      </c>
    </row>
    <row r="80" spans="1:16" ht="12">
      <c r="A80" s="1">
        <v>128</v>
      </c>
      <c r="B80" s="1">
        <f t="shared" si="15"/>
        <v>2650.4761904761904</v>
      </c>
      <c r="C80" s="1">
        <f t="shared" si="16"/>
        <v>2650.4761904761904</v>
      </c>
      <c r="D80" s="1">
        <f t="shared" si="17"/>
        <v>5300.952380952381</v>
      </c>
      <c r="E80" s="1">
        <f t="shared" si="18"/>
        <v>7951.428571428571</v>
      </c>
      <c r="F80" s="1">
        <f t="shared" si="19"/>
        <v>10601.904761904761</v>
      </c>
      <c r="G80" s="1">
        <f t="shared" si="20"/>
        <v>13252.380952380952</v>
      </c>
      <c r="H80" s="1">
        <f t="shared" si="21"/>
        <v>15902.857142857141</v>
      </c>
      <c r="I80" s="1">
        <f t="shared" si="22"/>
        <v>18553.333333333332</v>
      </c>
      <c r="J80" s="1">
        <f t="shared" si="23"/>
        <v>21203.809523809523</v>
      </c>
      <c r="K80" s="1">
        <f t="shared" si="24"/>
        <v>23854.285714285714</v>
      </c>
      <c r="L80" s="1">
        <f t="shared" si="25"/>
        <v>26504.761904761905</v>
      </c>
      <c r="M80" s="1">
        <f t="shared" si="26"/>
        <v>29155.238095238095</v>
      </c>
      <c r="N80" s="1">
        <f t="shared" si="27"/>
        <v>31805.714285714283</v>
      </c>
      <c r="O80" s="1">
        <f t="shared" si="28"/>
        <v>34456.19047619047</v>
      </c>
      <c r="P80" s="1">
        <f t="shared" si="29"/>
        <v>37106.666666666664</v>
      </c>
    </row>
    <row r="81" spans="1:16" ht="12">
      <c r="A81" s="1">
        <v>129</v>
      </c>
      <c r="B81" s="1">
        <f t="shared" si="15"/>
        <v>2681.0714285714284</v>
      </c>
      <c r="C81" s="1">
        <f t="shared" si="16"/>
        <v>2681.0714285714284</v>
      </c>
      <c r="D81" s="1">
        <f t="shared" si="17"/>
        <v>5362.142857142857</v>
      </c>
      <c r="E81" s="1">
        <f t="shared" si="18"/>
        <v>8043.214285714285</v>
      </c>
      <c r="F81" s="1">
        <f t="shared" si="19"/>
        <v>10724.285714285714</v>
      </c>
      <c r="G81" s="1">
        <f t="shared" si="20"/>
        <v>13405.357142857141</v>
      </c>
      <c r="H81" s="1">
        <f t="shared" si="21"/>
        <v>16086.42857142857</v>
      </c>
      <c r="I81" s="1">
        <f t="shared" si="22"/>
        <v>18767.5</v>
      </c>
      <c r="J81" s="1">
        <f t="shared" si="23"/>
        <v>21448.571428571428</v>
      </c>
      <c r="K81" s="1">
        <f t="shared" si="24"/>
        <v>24129.642857142855</v>
      </c>
      <c r="L81" s="1">
        <f t="shared" si="25"/>
        <v>26810.714285714283</v>
      </c>
      <c r="M81" s="1">
        <f t="shared" si="26"/>
        <v>29491.785714285714</v>
      </c>
      <c r="N81" s="1">
        <f t="shared" si="27"/>
        <v>32172.85714285714</v>
      </c>
      <c r="O81" s="1">
        <f t="shared" si="28"/>
        <v>34853.92857142857</v>
      </c>
      <c r="P81" s="1">
        <f t="shared" si="29"/>
        <v>37535</v>
      </c>
    </row>
    <row r="82" spans="1:16" ht="12">
      <c r="A82" s="1">
        <v>130</v>
      </c>
      <c r="B82" s="1">
        <f t="shared" si="15"/>
        <v>2711.904761904762</v>
      </c>
      <c r="C82" s="1">
        <f t="shared" si="16"/>
        <v>2711.904761904762</v>
      </c>
      <c r="D82" s="1">
        <f t="shared" si="17"/>
        <v>5423.809523809524</v>
      </c>
      <c r="E82" s="1">
        <f t="shared" si="18"/>
        <v>8135.714285714286</v>
      </c>
      <c r="F82" s="1">
        <f t="shared" si="19"/>
        <v>10847.619047619048</v>
      </c>
      <c r="G82" s="1">
        <f t="shared" si="20"/>
        <v>13559.52380952381</v>
      </c>
      <c r="H82" s="1">
        <f t="shared" si="21"/>
        <v>16271.428571428572</v>
      </c>
      <c r="I82" s="1">
        <f t="shared" si="22"/>
        <v>18983.333333333332</v>
      </c>
      <c r="J82" s="1">
        <f t="shared" si="23"/>
        <v>21695.238095238095</v>
      </c>
      <c r="K82" s="1">
        <f t="shared" si="24"/>
        <v>24407.14285714286</v>
      </c>
      <c r="L82" s="1">
        <f t="shared" si="25"/>
        <v>27119.04761904762</v>
      </c>
      <c r="M82" s="1">
        <f t="shared" si="26"/>
        <v>29830.95238095238</v>
      </c>
      <c r="N82" s="1">
        <f t="shared" si="27"/>
        <v>32542.857142857145</v>
      </c>
      <c r="O82" s="1">
        <f t="shared" si="28"/>
        <v>35254.76190476191</v>
      </c>
      <c r="P82" s="1">
        <f t="shared" si="29"/>
        <v>37966.666666666664</v>
      </c>
    </row>
    <row r="83" spans="1:16" ht="12">
      <c r="A83" s="1">
        <v>131</v>
      </c>
      <c r="B83" s="1">
        <f t="shared" si="15"/>
        <v>2742.9761904761904</v>
      </c>
      <c r="C83" s="1">
        <f t="shared" si="16"/>
        <v>2742.9761904761904</v>
      </c>
      <c r="D83" s="1">
        <f t="shared" si="17"/>
        <v>5485.952380952381</v>
      </c>
      <c r="E83" s="1">
        <f t="shared" si="18"/>
        <v>8228.92857142857</v>
      </c>
      <c r="F83" s="1">
        <f t="shared" si="19"/>
        <v>10971.904761904761</v>
      </c>
      <c r="G83" s="1">
        <f t="shared" si="20"/>
        <v>13714.880952380952</v>
      </c>
      <c r="H83" s="1">
        <f t="shared" si="21"/>
        <v>16457.85714285714</v>
      </c>
      <c r="I83" s="1">
        <f t="shared" si="22"/>
        <v>19200.833333333332</v>
      </c>
      <c r="J83" s="1">
        <f t="shared" si="23"/>
        <v>21943.809523809523</v>
      </c>
      <c r="K83" s="1">
        <f t="shared" si="24"/>
        <v>24686.785714285714</v>
      </c>
      <c r="L83" s="1">
        <f t="shared" si="25"/>
        <v>27429.761904761905</v>
      </c>
      <c r="M83" s="1">
        <f t="shared" si="26"/>
        <v>30172.738095238095</v>
      </c>
      <c r="N83" s="1">
        <f t="shared" si="27"/>
        <v>32915.71428571428</v>
      </c>
      <c r="O83" s="1">
        <f t="shared" si="28"/>
        <v>35658.69047619047</v>
      </c>
      <c r="P83" s="1">
        <f t="shared" si="29"/>
        <v>38401.666666666664</v>
      </c>
    </row>
    <row r="84" spans="1:16" ht="12">
      <c r="A84" s="1">
        <v>132</v>
      </c>
      <c r="B84" s="1">
        <f t="shared" si="15"/>
        <v>2774.285714285714</v>
      </c>
      <c r="C84" s="1">
        <f t="shared" si="16"/>
        <v>2774.285714285714</v>
      </c>
      <c r="D84" s="1">
        <f t="shared" si="17"/>
        <v>5548.571428571428</v>
      </c>
      <c r="E84" s="1">
        <f t="shared" si="18"/>
        <v>8322.857142857143</v>
      </c>
      <c r="F84" s="1">
        <f t="shared" si="19"/>
        <v>11097.142857142857</v>
      </c>
      <c r="G84" s="1">
        <f t="shared" si="20"/>
        <v>13871.42857142857</v>
      </c>
      <c r="H84" s="1">
        <f t="shared" si="21"/>
        <v>16645.714285714286</v>
      </c>
      <c r="I84" s="1">
        <f t="shared" si="22"/>
        <v>19420</v>
      </c>
      <c r="J84" s="1">
        <f t="shared" si="23"/>
        <v>22194.285714285714</v>
      </c>
      <c r="K84" s="1">
        <f t="shared" si="24"/>
        <v>24968.571428571428</v>
      </c>
      <c r="L84" s="1">
        <f t="shared" si="25"/>
        <v>27742.85714285714</v>
      </c>
      <c r="M84" s="1">
        <f t="shared" si="26"/>
        <v>30517.142857142855</v>
      </c>
      <c r="N84" s="1">
        <f t="shared" si="27"/>
        <v>33291.42857142857</v>
      </c>
      <c r="O84" s="1">
        <f t="shared" si="28"/>
        <v>36065.71428571428</v>
      </c>
      <c r="P84" s="1">
        <f t="shared" si="29"/>
        <v>38840</v>
      </c>
    </row>
    <row r="85" spans="1:16" ht="12">
      <c r="A85" s="1">
        <v>133</v>
      </c>
      <c r="B85" s="1">
        <f t="shared" si="15"/>
        <v>2805.833333333333</v>
      </c>
      <c r="C85" s="1">
        <f t="shared" si="16"/>
        <v>2805.833333333333</v>
      </c>
      <c r="D85" s="1">
        <f t="shared" si="17"/>
        <v>5611.666666666666</v>
      </c>
      <c r="E85" s="1">
        <f t="shared" si="18"/>
        <v>8417.5</v>
      </c>
      <c r="F85" s="1">
        <f t="shared" si="19"/>
        <v>11223.333333333332</v>
      </c>
      <c r="G85" s="1">
        <f t="shared" si="20"/>
        <v>14029.166666666664</v>
      </c>
      <c r="H85" s="1">
        <f t="shared" si="21"/>
        <v>16835</v>
      </c>
      <c r="I85" s="1">
        <f t="shared" si="22"/>
        <v>19640.833333333332</v>
      </c>
      <c r="J85" s="1">
        <f t="shared" si="23"/>
        <v>22446.666666666664</v>
      </c>
      <c r="K85" s="1">
        <f t="shared" si="24"/>
        <v>25252.499999999996</v>
      </c>
      <c r="L85" s="1">
        <f t="shared" si="25"/>
        <v>28058.33333333333</v>
      </c>
      <c r="M85" s="1">
        <f t="shared" si="26"/>
        <v>30864.166666666664</v>
      </c>
      <c r="N85" s="1">
        <f t="shared" si="27"/>
        <v>33670</v>
      </c>
      <c r="O85" s="1">
        <f t="shared" si="28"/>
        <v>36475.83333333333</v>
      </c>
      <c r="P85" s="1">
        <f t="shared" si="29"/>
        <v>39281.666666666664</v>
      </c>
    </row>
    <row r="86" spans="1:16" ht="12">
      <c r="A86" s="1">
        <v>134</v>
      </c>
      <c r="B86" s="1">
        <f t="shared" si="15"/>
        <v>2837.6190476190477</v>
      </c>
      <c r="C86" s="1">
        <f t="shared" si="16"/>
        <v>2837.6190476190477</v>
      </c>
      <c r="D86" s="1">
        <f t="shared" si="17"/>
        <v>5675.238095238095</v>
      </c>
      <c r="E86" s="1">
        <f t="shared" si="18"/>
        <v>8512.857142857143</v>
      </c>
      <c r="F86" s="1">
        <f t="shared" si="19"/>
        <v>11350.47619047619</v>
      </c>
      <c r="G86" s="1">
        <f t="shared" si="20"/>
        <v>14188.095238095239</v>
      </c>
      <c r="H86" s="1">
        <f t="shared" si="21"/>
        <v>17025.714285714286</v>
      </c>
      <c r="I86" s="1">
        <f t="shared" si="22"/>
        <v>19863.333333333336</v>
      </c>
      <c r="J86" s="1">
        <f t="shared" si="23"/>
        <v>22700.95238095238</v>
      </c>
      <c r="K86" s="1">
        <f t="shared" si="24"/>
        <v>25538.571428571428</v>
      </c>
      <c r="L86" s="1">
        <f t="shared" si="25"/>
        <v>28376.190476190477</v>
      </c>
      <c r="M86" s="1">
        <f t="shared" si="26"/>
        <v>31213.809523809527</v>
      </c>
      <c r="N86" s="1">
        <f t="shared" si="27"/>
        <v>34051.42857142857</v>
      </c>
      <c r="O86" s="1">
        <f t="shared" si="28"/>
        <v>36889.04761904762</v>
      </c>
      <c r="P86" s="1">
        <f t="shared" si="29"/>
        <v>39726.66666666667</v>
      </c>
    </row>
    <row r="87" spans="1:16" ht="12">
      <c r="A87" s="1">
        <v>135</v>
      </c>
      <c r="B87" s="1">
        <f t="shared" si="15"/>
        <v>2869.642857142857</v>
      </c>
      <c r="C87" s="1">
        <f t="shared" si="16"/>
        <v>2869.642857142857</v>
      </c>
      <c r="D87" s="1">
        <f t="shared" si="17"/>
        <v>5739.285714285714</v>
      </c>
      <c r="E87" s="1">
        <f t="shared" si="18"/>
        <v>8608.92857142857</v>
      </c>
      <c r="F87" s="1">
        <f t="shared" si="19"/>
        <v>11478.571428571428</v>
      </c>
      <c r="G87" s="1">
        <f t="shared" si="20"/>
        <v>14348.214285714284</v>
      </c>
      <c r="H87" s="1">
        <f t="shared" si="21"/>
        <v>17217.85714285714</v>
      </c>
      <c r="I87" s="1">
        <f t="shared" si="22"/>
        <v>20087.5</v>
      </c>
      <c r="J87" s="1">
        <f t="shared" si="23"/>
        <v>22957.142857142855</v>
      </c>
      <c r="K87" s="1">
        <f t="shared" si="24"/>
        <v>25826.78571428571</v>
      </c>
      <c r="L87" s="1">
        <f t="shared" si="25"/>
        <v>28696.42857142857</v>
      </c>
      <c r="M87" s="1">
        <f t="shared" si="26"/>
        <v>31566.071428571428</v>
      </c>
      <c r="N87" s="1">
        <f t="shared" si="27"/>
        <v>34435.71428571428</v>
      </c>
      <c r="O87" s="1">
        <f t="shared" si="28"/>
        <v>37305.35714285714</v>
      </c>
      <c r="P87" s="1">
        <f t="shared" si="29"/>
        <v>40175</v>
      </c>
    </row>
    <row r="88" spans="1:16" ht="12">
      <c r="A88" s="1">
        <v>136</v>
      </c>
      <c r="B88" s="1">
        <f t="shared" si="15"/>
        <v>2901.904761904762</v>
      </c>
      <c r="C88" s="1">
        <f t="shared" si="16"/>
        <v>2901.904761904762</v>
      </c>
      <c r="D88" s="1">
        <f t="shared" si="17"/>
        <v>5803.809523809524</v>
      </c>
      <c r="E88" s="1">
        <f t="shared" si="18"/>
        <v>8705.714285714286</v>
      </c>
      <c r="F88" s="1">
        <f t="shared" si="19"/>
        <v>11607.619047619048</v>
      </c>
      <c r="G88" s="1">
        <f t="shared" si="20"/>
        <v>14509.52380952381</v>
      </c>
      <c r="H88" s="1">
        <f t="shared" si="21"/>
        <v>17411.428571428572</v>
      </c>
      <c r="I88" s="1">
        <f t="shared" si="22"/>
        <v>20313.333333333332</v>
      </c>
      <c r="J88" s="1">
        <f t="shared" si="23"/>
        <v>23215.238095238095</v>
      </c>
      <c r="K88" s="1">
        <f t="shared" si="24"/>
        <v>26117.14285714286</v>
      </c>
      <c r="L88" s="1">
        <f t="shared" si="25"/>
        <v>29019.04761904762</v>
      </c>
      <c r="M88" s="1">
        <f t="shared" si="26"/>
        <v>31920.95238095238</v>
      </c>
      <c r="N88" s="1">
        <f t="shared" si="27"/>
        <v>34822.857142857145</v>
      </c>
      <c r="O88" s="1">
        <f t="shared" si="28"/>
        <v>37724.76190476191</v>
      </c>
      <c r="P88" s="1">
        <f t="shared" si="29"/>
        <v>40626.666666666664</v>
      </c>
    </row>
    <row r="89" spans="1:16" ht="12">
      <c r="A89" s="1">
        <v>137</v>
      </c>
      <c r="B89" s="1">
        <f t="shared" si="15"/>
        <v>2934.404761904762</v>
      </c>
      <c r="C89" s="1">
        <f t="shared" si="16"/>
        <v>2934.404761904762</v>
      </c>
      <c r="D89" s="1">
        <f t="shared" si="17"/>
        <v>5868.809523809524</v>
      </c>
      <c r="E89" s="1">
        <f t="shared" si="18"/>
        <v>8803.214285714286</v>
      </c>
      <c r="F89" s="1">
        <f t="shared" si="19"/>
        <v>11737.619047619048</v>
      </c>
      <c r="G89" s="1">
        <f t="shared" si="20"/>
        <v>14672.02380952381</v>
      </c>
      <c r="H89" s="1">
        <f t="shared" si="21"/>
        <v>17606.428571428572</v>
      </c>
      <c r="I89" s="1">
        <f t="shared" si="22"/>
        <v>20540.833333333332</v>
      </c>
      <c r="J89" s="1">
        <f t="shared" si="23"/>
        <v>23475.238095238095</v>
      </c>
      <c r="K89" s="1">
        <f t="shared" si="24"/>
        <v>26409.64285714286</v>
      </c>
      <c r="L89" s="1">
        <f t="shared" si="25"/>
        <v>29344.04761904762</v>
      </c>
      <c r="M89" s="1">
        <f t="shared" si="26"/>
        <v>32278.45238095238</v>
      </c>
      <c r="N89" s="1">
        <f t="shared" si="27"/>
        <v>35212.857142857145</v>
      </c>
      <c r="O89" s="1">
        <f t="shared" si="28"/>
        <v>38147.26190476191</v>
      </c>
      <c r="P89" s="1">
        <f t="shared" si="29"/>
        <v>41081.666666666664</v>
      </c>
    </row>
    <row r="90" spans="1:16" ht="12">
      <c r="A90" s="1">
        <v>138</v>
      </c>
      <c r="B90" s="1">
        <f t="shared" si="15"/>
        <v>2967.142857142857</v>
      </c>
      <c r="C90" s="1">
        <f t="shared" si="16"/>
        <v>2967.142857142857</v>
      </c>
      <c r="D90" s="1">
        <f t="shared" si="17"/>
        <v>5934.285714285714</v>
      </c>
      <c r="E90" s="1">
        <f t="shared" si="18"/>
        <v>8901.42857142857</v>
      </c>
      <c r="F90" s="1">
        <f t="shared" si="19"/>
        <v>11868.571428571428</v>
      </c>
      <c r="G90" s="1">
        <f t="shared" si="20"/>
        <v>14835.714285714284</v>
      </c>
      <c r="H90" s="1">
        <f t="shared" si="21"/>
        <v>17802.85714285714</v>
      </c>
      <c r="I90" s="1">
        <f t="shared" si="22"/>
        <v>20770</v>
      </c>
      <c r="J90" s="1">
        <f t="shared" si="23"/>
        <v>23737.142857142855</v>
      </c>
      <c r="K90" s="1">
        <f t="shared" si="24"/>
        <v>26704.28571428571</v>
      </c>
      <c r="L90" s="1">
        <f t="shared" si="25"/>
        <v>29671.42857142857</v>
      </c>
      <c r="M90" s="1">
        <f t="shared" si="26"/>
        <v>32638.571428571428</v>
      </c>
      <c r="N90" s="1">
        <f t="shared" si="27"/>
        <v>35605.71428571428</v>
      </c>
      <c r="O90" s="1">
        <f t="shared" si="28"/>
        <v>38572.85714285714</v>
      </c>
      <c r="P90" s="1">
        <f t="shared" si="29"/>
        <v>41540</v>
      </c>
    </row>
    <row r="91" spans="1:16" ht="12">
      <c r="A91" s="1">
        <v>139</v>
      </c>
      <c r="B91" s="1">
        <f t="shared" si="15"/>
        <v>3000.1190476190477</v>
      </c>
      <c r="C91" s="1">
        <f t="shared" si="16"/>
        <v>3000.1190476190477</v>
      </c>
      <c r="D91" s="1">
        <f t="shared" si="17"/>
        <v>6000.238095238095</v>
      </c>
      <c r="E91" s="1">
        <f t="shared" si="18"/>
        <v>9000.357142857143</v>
      </c>
      <c r="F91" s="1">
        <f t="shared" si="19"/>
        <v>12000.47619047619</v>
      </c>
      <c r="G91" s="1">
        <f t="shared" si="20"/>
        <v>15000.595238095239</v>
      </c>
      <c r="H91" s="1">
        <f t="shared" si="21"/>
        <v>18000.714285714286</v>
      </c>
      <c r="I91" s="1">
        <f t="shared" si="22"/>
        <v>21000.833333333336</v>
      </c>
      <c r="J91" s="1">
        <f t="shared" si="23"/>
        <v>24000.95238095238</v>
      </c>
      <c r="K91" s="1">
        <f t="shared" si="24"/>
        <v>27001.071428571428</v>
      </c>
      <c r="L91" s="1">
        <f t="shared" si="25"/>
        <v>30001.190476190477</v>
      </c>
      <c r="M91" s="1">
        <f t="shared" si="26"/>
        <v>33001.30952380953</v>
      </c>
      <c r="N91" s="1">
        <f t="shared" si="27"/>
        <v>36001.42857142857</v>
      </c>
      <c r="O91" s="1">
        <f t="shared" si="28"/>
        <v>39001.54761904762</v>
      </c>
      <c r="P91" s="1">
        <f t="shared" si="29"/>
        <v>42001.66666666667</v>
      </c>
    </row>
    <row r="92" spans="1:16" ht="12">
      <c r="A92" s="1">
        <v>140</v>
      </c>
      <c r="B92" s="1">
        <f t="shared" si="15"/>
        <v>3033.333333333333</v>
      </c>
      <c r="C92" s="1">
        <f t="shared" si="16"/>
        <v>3033.333333333333</v>
      </c>
      <c r="D92" s="1">
        <f t="shared" si="17"/>
        <v>6066.666666666666</v>
      </c>
      <c r="E92" s="1">
        <f t="shared" si="18"/>
        <v>9100</v>
      </c>
      <c r="F92" s="1">
        <f t="shared" si="19"/>
        <v>12133.333333333332</v>
      </c>
      <c r="G92" s="1">
        <f t="shared" si="20"/>
        <v>15166.666666666664</v>
      </c>
      <c r="H92" s="1">
        <f t="shared" si="21"/>
        <v>18200</v>
      </c>
      <c r="I92" s="1">
        <f t="shared" si="22"/>
        <v>21233.333333333332</v>
      </c>
      <c r="J92" s="1">
        <f t="shared" si="23"/>
        <v>24266.666666666664</v>
      </c>
      <c r="K92" s="1">
        <f t="shared" si="24"/>
        <v>27299.999999999996</v>
      </c>
      <c r="L92" s="1">
        <f t="shared" si="25"/>
        <v>30333.33333333333</v>
      </c>
      <c r="M92" s="1">
        <f t="shared" si="26"/>
        <v>33366.666666666664</v>
      </c>
      <c r="N92" s="1">
        <f t="shared" si="27"/>
        <v>36400</v>
      </c>
      <c r="O92" s="1">
        <f t="shared" si="28"/>
        <v>39433.33333333333</v>
      </c>
      <c r="P92" s="1">
        <f t="shared" si="29"/>
        <v>42466.666666666664</v>
      </c>
    </row>
    <row r="93" spans="1:16" ht="12">
      <c r="A93" s="1">
        <v>141</v>
      </c>
      <c r="B93" s="1">
        <f t="shared" si="15"/>
        <v>3066.785714285714</v>
      </c>
      <c r="C93" s="1">
        <f t="shared" si="16"/>
        <v>3066.785714285714</v>
      </c>
      <c r="D93" s="1">
        <f t="shared" si="17"/>
        <v>6133.571428571428</v>
      </c>
      <c r="E93" s="1">
        <f t="shared" si="18"/>
        <v>9200.357142857143</v>
      </c>
      <c r="F93" s="1">
        <f t="shared" si="19"/>
        <v>12267.142857142857</v>
      </c>
      <c r="G93" s="1">
        <f t="shared" si="20"/>
        <v>15333.92857142857</v>
      </c>
      <c r="H93" s="1">
        <f t="shared" si="21"/>
        <v>18400.714285714286</v>
      </c>
      <c r="I93" s="1">
        <f t="shared" si="22"/>
        <v>21467.5</v>
      </c>
      <c r="J93" s="1">
        <f t="shared" si="23"/>
        <v>24534.285714285714</v>
      </c>
      <c r="K93" s="1">
        <f t="shared" si="24"/>
        <v>27601.071428571428</v>
      </c>
      <c r="L93" s="1">
        <f t="shared" si="25"/>
        <v>30667.85714285714</v>
      </c>
      <c r="M93" s="1">
        <f t="shared" si="26"/>
        <v>33734.642857142855</v>
      </c>
      <c r="N93" s="1">
        <f t="shared" si="27"/>
        <v>36801.42857142857</v>
      </c>
      <c r="O93" s="1">
        <f t="shared" si="28"/>
        <v>39868.21428571428</v>
      </c>
      <c r="P93" s="1">
        <f t="shared" si="29"/>
        <v>42935</v>
      </c>
    </row>
    <row r="94" spans="1:16" ht="12">
      <c r="A94" s="1">
        <v>142</v>
      </c>
      <c r="B94" s="1">
        <f t="shared" si="15"/>
        <v>3100.4761904761904</v>
      </c>
      <c r="C94" s="1">
        <f t="shared" si="16"/>
        <v>3100.4761904761904</v>
      </c>
      <c r="D94" s="1">
        <f t="shared" si="17"/>
        <v>6200.952380952381</v>
      </c>
      <c r="E94" s="1">
        <f t="shared" si="18"/>
        <v>9301.42857142857</v>
      </c>
      <c r="F94" s="1">
        <f t="shared" si="19"/>
        <v>12401.904761904761</v>
      </c>
      <c r="G94" s="1">
        <f t="shared" si="20"/>
        <v>15502.380952380952</v>
      </c>
      <c r="H94" s="1">
        <f t="shared" si="21"/>
        <v>18602.85714285714</v>
      </c>
      <c r="I94" s="1">
        <f t="shared" si="22"/>
        <v>21703.333333333332</v>
      </c>
      <c r="J94" s="1">
        <f t="shared" si="23"/>
        <v>24803.809523809523</v>
      </c>
      <c r="K94" s="1">
        <f t="shared" si="24"/>
        <v>27904.285714285714</v>
      </c>
      <c r="L94" s="1">
        <f t="shared" si="25"/>
        <v>31004.761904761905</v>
      </c>
      <c r="M94" s="1">
        <f t="shared" si="26"/>
        <v>34105.23809523809</v>
      </c>
      <c r="N94" s="1">
        <f t="shared" si="27"/>
        <v>37205.71428571428</v>
      </c>
      <c r="O94" s="1">
        <f t="shared" si="28"/>
        <v>40306.19047619047</v>
      </c>
      <c r="P94" s="1">
        <f t="shared" si="29"/>
        <v>43406.666666666664</v>
      </c>
    </row>
    <row r="95" spans="1:16" ht="12">
      <c r="A95" s="1">
        <v>143</v>
      </c>
      <c r="B95" s="1">
        <f t="shared" si="15"/>
        <v>3134.404761904762</v>
      </c>
      <c r="C95" s="1">
        <f t="shared" si="16"/>
        <v>3134.404761904762</v>
      </c>
      <c r="D95" s="1">
        <f t="shared" si="17"/>
        <v>6268.809523809524</v>
      </c>
      <c r="E95" s="1">
        <f t="shared" si="18"/>
        <v>9403.214285714286</v>
      </c>
      <c r="F95" s="1">
        <f t="shared" si="19"/>
        <v>12537.619047619048</v>
      </c>
      <c r="G95" s="1">
        <f t="shared" si="20"/>
        <v>15672.02380952381</v>
      </c>
      <c r="H95" s="1">
        <f t="shared" si="21"/>
        <v>18806.428571428572</v>
      </c>
      <c r="I95" s="1">
        <f t="shared" si="22"/>
        <v>21940.833333333332</v>
      </c>
      <c r="J95" s="1">
        <f t="shared" si="23"/>
        <v>25075.238095238095</v>
      </c>
      <c r="K95" s="1">
        <f t="shared" si="24"/>
        <v>28209.64285714286</v>
      </c>
      <c r="L95" s="1">
        <f t="shared" si="25"/>
        <v>31344.04761904762</v>
      </c>
      <c r="M95" s="1">
        <f t="shared" si="26"/>
        <v>34478.45238095238</v>
      </c>
      <c r="N95" s="1">
        <f t="shared" si="27"/>
        <v>37612.857142857145</v>
      </c>
      <c r="O95" s="1">
        <f t="shared" si="28"/>
        <v>40747.26190476191</v>
      </c>
      <c r="P95" s="1">
        <f t="shared" si="29"/>
        <v>43881.666666666664</v>
      </c>
    </row>
    <row r="96" spans="1:16" ht="12">
      <c r="A96" s="1">
        <v>144</v>
      </c>
      <c r="B96" s="1">
        <f t="shared" si="15"/>
        <v>3168.5714285714284</v>
      </c>
      <c r="C96" s="1">
        <f t="shared" si="16"/>
        <v>3168.5714285714284</v>
      </c>
      <c r="D96" s="1">
        <f t="shared" si="17"/>
        <v>6337.142857142857</v>
      </c>
      <c r="E96" s="1">
        <f t="shared" si="18"/>
        <v>9505.714285714286</v>
      </c>
      <c r="F96" s="1">
        <f t="shared" si="19"/>
        <v>12674.285714285714</v>
      </c>
      <c r="G96" s="1">
        <f t="shared" si="20"/>
        <v>15842.857142857141</v>
      </c>
      <c r="H96" s="1">
        <f t="shared" si="21"/>
        <v>19011.428571428572</v>
      </c>
      <c r="I96" s="1">
        <f t="shared" si="22"/>
        <v>22180</v>
      </c>
      <c r="J96" s="1">
        <f t="shared" si="23"/>
        <v>25348.571428571428</v>
      </c>
      <c r="K96" s="1">
        <f t="shared" si="24"/>
        <v>28517.142857142855</v>
      </c>
      <c r="L96" s="1">
        <f t="shared" si="25"/>
        <v>31685.714285714283</v>
      </c>
      <c r="M96" s="1">
        <f t="shared" si="26"/>
        <v>34854.28571428571</v>
      </c>
      <c r="N96" s="1">
        <f t="shared" si="27"/>
        <v>38022.857142857145</v>
      </c>
      <c r="O96" s="1">
        <f t="shared" si="28"/>
        <v>41191.42857142857</v>
      </c>
      <c r="P96" s="1">
        <f t="shared" si="29"/>
        <v>44360</v>
      </c>
    </row>
    <row r="97" spans="1:16" ht="12">
      <c r="A97" s="1">
        <v>145</v>
      </c>
      <c r="B97" s="1">
        <f t="shared" si="15"/>
        <v>3202.9761904761904</v>
      </c>
      <c r="C97" s="1">
        <f t="shared" si="16"/>
        <v>3202.9761904761904</v>
      </c>
      <c r="D97" s="1">
        <f t="shared" si="17"/>
        <v>6405.952380952381</v>
      </c>
      <c r="E97" s="1">
        <f t="shared" si="18"/>
        <v>9608.92857142857</v>
      </c>
      <c r="F97" s="1">
        <f t="shared" si="19"/>
        <v>12811.904761904761</v>
      </c>
      <c r="G97" s="1">
        <f t="shared" si="20"/>
        <v>16014.880952380952</v>
      </c>
      <c r="H97" s="1">
        <f t="shared" si="21"/>
        <v>19217.85714285714</v>
      </c>
      <c r="I97" s="1">
        <f t="shared" si="22"/>
        <v>22420.833333333332</v>
      </c>
      <c r="J97" s="1">
        <f t="shared" si="23"/>
        <v>25623.809523809523</v>
      </c>
      <c r="K97" s="1">
        <f t="shared" si="24"/>
        <v>28826.785714285714</v>
      </c>
      <c r="L97" s="1">
        <f t="shared" si="25"/>
        <v>32029.761904761905</v>
      </c>
      <c r="M97" s="1">
        <f t="shared" si="26"/>
        <v>35232.73809523809</v>
      </c>
      <c r="N97" s="1">
        <f t="shared" si="27"/>
        <v>38435.71428571428</v>
      </c>
      <c r="O97" s="1">
        <f t="shared" si="28"/>
        <v>41638.69047619047</v>
      </c>
      <c r="P97" s="1">
        <f t="shared" si="29"/>
        <v>44841.666666666664</v>
      </c>
    </row>
    <row r="98" spans="1:16" ht="12">
      <c r="A98" s="1">
        <v>146</v>
      </c>
      <c r="B98" s="1">
        <f t="shared" si="15"/>
        <v>3237.6190476190477</v>
      </c>
      <c r="C98" s="1">
        <f t="shared" si="16"/>
        <v>3237.6190476190477</v>
      </c>
      <c r="D98" s="1">
        <f t="shared" si="17"/>
        <v>6475.238095238095</v>
      </c>
      <c r="E98" s="1">
        <f t="shared" si="18"/>
        <v>9712.857142857143</v>
      </c>
      <c r="F98" s="1">
        <f t="shared" si="19"/>
        <v>12950.47619047619</v>
      </c>
      <c r="G98" s="1">
        <f t="shared" si="20"/>
        <v>16188.095238095239</v>
      </c>
      <c r="H98" s="1">
        <f t="shared" si="21"/>
        <v>19425.714285714286</v>
      </c>
      <c r="I98" s="1">
        <f t="shared" si="22"/>
        <v>22663.333333333336</v>
      </c>
      <c r="J98" s="1">
        <f t="shared" si="23"/>
        <v>25900.95238095238</v>
      </c>
      <c r="K98" s="1">
        <f t="shared" si="24"/>
        <v>29138.571428571428</v>
      </c>
      <c r="L98" s="1">
        <f t="shared" si="25"/>
        <v>32376.190476190477</v>
      </c>
      <c r="M98" s="1">
        <f t="shared" si="26"/>
        <v>35613.80952380953</v>
      </c>
      <c r="N98" s="1">
        <f t="shared" si="27"/>
        <v>38851.42857142857</v>
      </c>
      <c r="O98" s="1">
        <f t="shared" si="28"/>
        <v>42089.04761904762</v>
      </c>
      <c r="P98" s="1">
        <f t="shared" si="29"/>
        <v>45326.66666666667</v>
      </c>
    </row>
    <row r="99" spans="1:16" ht="12">
      <c r="A99" s="1">
        <v>147</v>
      </c>
      <c r="B99" s="1">
        <f t="shared" si="15"/>
        <v>3272.5</v>
      </c>
      <c r="C99" s="1">
        <f t="shared" si="16"/>
        <v>3272.5</v>
      </c>
      <c r="D99" s="1">
        <f t="shared" si="17"/>
        <v>6545</v>
      </c>
      <c r="E99" s="1">
        <f t="shared" si="18"/>
        <v>9817.5</v>
      </c>
      <c r="F99" s="1">
        <f t="shared" si="19"/>
        <v>13090</v>
      </c>
      <c r="G99" s="1">
        <f t="shared" si="20"/>
        <v>16362.5</v>
      </c>
      <c r="H99" s="1">
        <f t="shared" si="21"/>
        <v>19635</v>
      </c>
      <c r="I99" s="1">
        <f t="shared" si="22"/>
        <v>22907.5</v>
      </c>
      <c r="J99" s="1">
        <f t="shared" si="23"/>
        <v>26180</v>
      </c>
      <c r="K99" s="1">
        <f t="shared" si="24"/>
        <v>29452.5</v>
      </c>
      <c r="L99" s="1">
        <f t="shared" si="25"/>
        <v>32725</v>
      </c>
      <c r="M99" s="1">
        <f t="shared" si="26"/>
        <v>35997.5</v>
      </c>
      <c r="N99" s="1">
        <f t="shared" si="27"/>
        <v>39270</v>
      </c>
      <c r="O99" s="1">
        <f t="shared" si="28"/>
        <v>42542.5</v>
      </c>
      <c r="P99" s="1">
        <f t="shared" si="29"/>
        <v>45815</v>
      </c>
    </row>
    <row r="100" spans="1:16" ht="12">
      <c r="A100" s="1">
        <v>148</v>
      </c>
      <c r="B100" s="1">
        <f t="shared" si="15"/>
        <v>3307.6190476190477</v>
      </c>
      <c r="C100" s="1">
        <f t="shared" si="16"/>
        <v>3307.6190476190477</v>
      </c>
      <c r="D100" s="1">
        <f t="shared" si="17"/>
        <v>6615.238095238095</v>
      </c>
      <c r="E100" s="1">
        <f t="shared" si="18"/>
        <v>9922.857142857143</v>
      </c>
      <c r="F100" s="1">
        <f t="shared" si="19"/>
        <v>13230.47619047619</v>
      </c>
      <c r="G100" s="1">
        <f t="shared" si="20"/>
        <v>16538.095238095237</v>
      </c>
      <c r="H100" s="1">
        <f t="shared" si="21"/>
        <v>19845.714285714286</v>
      </c>
      <c r="I100" s="1">
        <f t="shared" si="22"/>
        <v>23153.333333333336</v>
      </c>
      <c r="J100" s="1">
        <f t="shared" si="23"/>
        <v>26460.95238095238</v>
      </c>
      <c r="K100" s="1">
        <f t="shared" si="24"/>
        <v>29768.571428571428</v>
      </c>
      <c r="L100" s="1">
        <f t="shared" si="25"/>
        <v>33076.19047619047</v>
      </c>
      <c r="M100" s="1">
        <f t="shared" si="26"/>
        <v>36383.80952380953</v>
      </c>
      <c r="N100" s="1">
        <f t="shared" si="27"/>
        <v>39691.42857142857</v>
      </c>
      <c r="O100" s="1">
        <f t="shared" si="28"/>
        <v>42999.04761904762</v>
      </c>
      <c r="P100" s="1">
        <f t="shared" si="29"/>
        <v>46306.66666666667</v>
      </c>
    </row>
    <row r="101" spans="1:16" ht="12">
      <c r="A101" s="1">
        <v>149</v>
      </c>
      <c r="B101" s="1">
        <f t="shared" si="15"/>
        <v>3342.9761904761904</v>
      </c>
      <c r="C101" s="1">
        <f t="shared" si="16"/>
        <v>3342.9761904761904</v>
      </c>
      <c r="D101" s="1">
        <f t="shared" si="17"/>
        <v>6685.952380952381</v>
      </c>
      <c r="E101" s="1">
        <f t="shared" si="18"/>
        <v>10028.92857142857</v>
      </c>
      <c r="F101" s="1">
        <f t="shared" si="19"/>
        <v>13371.904761904761</v>
      </c>
      <c r="G101" s="1">
        <f t="shared" si="20"/>
        <v>16714.88095238095</v>
      </c>
      <c r="H101" s="1">
        <f t="shared" si="21"/>
        <v>20057.85714285714</v>
      </c>
      <c r="I101" s="1">
        <f t="shared" si="22"/>
        <v>23400.833333333332</v>
      </c>
      <c r="J101" s="1">
        <f t="shared" si="23"/>
        <v>26743.809523809523</v>
      </c>
      <c r="K101" s="1">
        <f t="shared" si="24"/>
        <v>30086.785714285714</v>
      </c>
      <c r="L101" s="1">
        <f t="shared" si="25"/>
        <v>33429.7619047619</v>
      </c>
      <c r="M101" s="1">
        <f t="shared" si="26"/>
        <v>36772.73809523809</v>
      </c>
      <c r="N101" s="1">
        <f t="shared" si="27"/>
        <v>40115.71428571428</v>
      </c>
      <c r="O101" s="1">
        <f t="shared" si="28"/>
        <v>43458.69047619047</v>
      </c>
      <c r="P101" s="1">
        <f t="shared" si="29"/>
        <v>46801.666666666664</v>
      </c>
    </row>
    <row r="102" spans="1:16" ht="12">
      <c r="A102" s="1">
        <v>150</v>
      </c>
      <c r="B102" s="1">
        <f t="shared" si="15"/>
        <v>3378.5714285714284</v>
      </c>
      <c r="C102" s="1">
        <f t="shared" si="16"/>
        <v>3378.5714285714284</v>
      </c>
      <c r="D102" s="1">
        <f t="shared" si="17"/>
        <v>6757.142857142857</v>
      </c>
      <c r="E102" s="1">
        <f t="shared" si="18"/>
        <v>10135.714285714286</v>
      </c>
      <c r="F102" s="1">
        <f t="shared" si="19"/>
        <v>13514.285714285714</v>
      </c>
      <c r="G102" s="1">
        <f t="shared" si="20"/>
        <v>16892.85714285714</v>
      </c>
      <c r="H102" s="1">
        <f t="shared" si="21"/>
        <v>20271.428571428572</v>
      </c>
      <c r="I102" s="1">
        <f t="shared" si="22"/>
        <v>23650</v>
      </c>
      <c r="J102" s="1">
        <f t="shared" si="23"/>
        <v>27028.571428571428</v>
      </c>
      <c r="K102" s="1">
        <f t="shared" si="24"/>
        <v>30407.142857142855</v>
      </c>
      <c r="L102" s="1">
        <f t="shared" si="25"/>
        <v>33785.71428571428</v>
      </c>
      <c r="M102" s="1">
        <f t="shared" si="26"/>
        <v>37164.28571428571</v>
      </c>
      <c r="N102" s="1">
        <f t="shared" si="27"/>
        <v>40542.857142857145</v>
      </c>
      <c r="O102" s="1">
        <f t="shared" si="28"/>
        <v>43921.42857142857</v>
      </c>
      <c r="P102" s="1">
        <f t="shared" si="29"/>
        <v>47300</v>
      </c>
    </row>
    <row r="103" spans="1:16" ht="12">
      <c r="A103" s="1">
        <v>151</v>
      </c>
      <c r="B103" s="1">
        <f t="shared" si="15"/>
        <v>3414.404761904762</v>
      </c>
      <c r="C103" s="1">
        <f t="shared" si="16"/>
        <v>3414.404761904762</v>
      </c>
      <c r="D103" s="1">
        <f t="shared" si="17"/>
        <v>6828.809523809524</v>
      </c>
      <c r="E103" s="1">
        <f t="shared" si="18"/>
        <v>10243.214285714286</v>
      </c>
      <c r="F103" s="1">
        <f t="shared" si="19"/>
        <v>13657.619047619048</v>
      </c>
      <c r="G103" s="1">
        <f t="shared" si="20"/>
        <v>17072.02380952381</v>
      </c>
      <c r="H103" s="1">
        <f t="shared" si="21"/>
        <v>20486.428571428572</v>
      </c>
      <c r="I103" s="1">
        <f t="shared" si="22"/>
        <v>23900.833333333332</v>
      </c>
      <c r="J103" s="1">
        <f t="shared" si="23"/>
        <v>27315.238095238095</v>
      </c>
      <c r="K103" s="1">
        <f t="shared" si="24"/>
        <v>30729.64285714286</v>
      </c>
      <c r="L103" s="1">
        <f t="shared" si="25"/>
        <v>34144.04761904762</v>
      </c>
      <c r="M103" s="1">
        <f t="shared" si="26"/>
        <v>37558.45238095238</v>
      </c>
      <c r="N103" s="1">
        <f t="shared" si="27"/>
        <v>40972.857142857145</v>
      </c>
      <c r="O103" s="1">
        <f t="shared" si="28"/>
        <v>44387.26190476191</v>
      </c>
      <c r="P103" s="1">
        <f t="shared" si="29"/>
        <v>47801.666666666664</v>
      </c>
    </row>
    <row r="104" spans="1:16" ht="12">
      <c r="A104" s="1">
        <v>152</v>
      </c>
      <c r="B104" s="1">
        <f t="shared" si="15"/>
        <v>3450.4761904761904</v>
      </c>
      <c r="C104" s="1">
        <f t="shared" si="16"/>
        <v>3450.4761904761904</v>
      </c>
      <c r="D104" s="1">
        <f t="shared" si="17"/>
        <v>6900.952380952381</v>
      </c>
      <c r="E104" s="1">
        <f t="shared" si="18"/>
        <v>10351.42857142857</v>
      </c>
      <c r="F104" s="1">
        <f t="shared" si="19"/>
        <v>13801.904761904761</v>
      </c>
      <c r="G104" s="1">
        <f t="shared" si="20"/>
        <v>17252.38095238095</v>
      </c>
      <c r="H104" s="1">
        <f t="shared" si="21"/>
        <v>20702.85714285714</v>
      </c>
      <c r="I104" s="1">
        <f t="shared" si="22"/>
        <v>24153.333333333332</v>
      </c>
      <c r="J104" s="1">
        <f t="shared" si="23"/>
        <v>27603.809523809523</v>
      </c>
      <c r="K104" s="1">
        <f t="shared" si="24"/>
        <v>31054.285714285714</v>
      </c>
      <c r="L104" s="1">
        <f t="shared" si="25"/>
        <v>34504.7619047619</v>
      </c>
      <c r="M104" s="1">
        <f t="shared" si="26"/>
        <v>37955.23809523809</v>
      </c>
      <c r="N104" s="1">
        <f t="shared" si="27"/>
        <v>41405.71428571428</v>
      </c>
      <c r="O104" s="1">
        <f t="shared" si="28"/>
        <v>44856.19047619047</v>
      </c>
      <c r="P104" s="1">
        <f t="shared" si="29"/>
        <v>48306.666666666664</v>
      </c>
    </row>
    <row r="105" spans="1:16" ht="12">
      <c r="A105" s="1">
        <v>153</v>
      </c>
      <c r="B105" s="1">
        <f t="shared" si="15"/>
        <v>3486.785714285714</v>
      </c>
      <c r="C105" s="1">
        <f t="shared" si="16"/>
        <v>3486.785714285714</v>
      </c>
      <c r="D105" s="1">
        <f t="shared" si="17"/>
        <v>6973.571428571428</v>
      </c>
      <c r="E105" s="1">
        <f t="shared" si="18"/>
        <v>10460.357142857143</v>
      </c>
      <c r="F105" s="1">
        <f t="shared" si="19"/>
        <v>13947.142857142857</v>
      </c>
      <c r="G105" s="1">
        <f t="shared" si="20"/>
        <v>17433.928571428572</v>
      </c>
      <c r="H105" s="1">
        <f t="shared" si="21"/>
        <v>20920.714285714286</v>
      </c>
      <c r="I105" s="1">
        <f t="shared" si="22"/>
        <v>24407.5</v>
      </c>
      <c r="J105" s="1">
        <f t="shared" si="23"/>
        <v>27894.285714285714</v>
      </c>
      <c r="K105" s="1">
        <f t="shared" si="24"/>
        <v>31381.071428571428</v>
      </c>
      <c r="L105" s="1">
        <f t="shared" si="25"/>
        <v>34867.857142857145</v>
      </c>
      <c r="M105" s="1">
        <f t="shared" si="26"/>
        <v>38354.642857142855</v>
      </c>
      <c r="N105" s="1">
        <f t="shared" si="27"/>
        <v>41841.42857142857</v>
      </c>
      <c r="O105" s="1">
        <f t="shared" si="28"/>
        <v>45328.21428571428</v>
      </c>
      <c r="P105" s="1">
        <f t="shared" si="29"/>
        <v>48815</v>
      </c>
    </row>
    <row r="106" spans="1:16" ht="12">
      <c r="A106" s="1">
        <v>154</v>
      </c>
      <c r="B106" s="1">
        <f t="shared" si="15"/>
        <v>3523.333333333333</v>
      </c>
      <c r="C106" s="1">
        <f t="shared" si="16"/>
        <v>3523.333333333333</v>
      </c>
      <c r="D106" s="1">
        <f t="shared" si="17"/>
        <v>7046.666666666666</v>
      </c>
      <c r="E106" s="1">
        <f t="shared" si="18"/>
        <v>10570</v>
      </c>
      <c r="F106" s="1">
        <f t="shared" si="19"/>
        <v>14093.333333333332</v>
      </c>
      <c r="G106" s="1">
        <f t="shared" si="20"/>
        <v>17616.666666666664</v>
      </c>
      <c r="H106" s="1">
        <f t="shared" si="21"/>
        <v>21140</v>
      </c>
      <c r="I106" s="1">
        <f t="shared" si="22"/>
        <v>24663.333333333332</v>
      </c>
      <c r="J106" s="1">
        <f t="shared" si="23"/>
        <v>28186.666666666664</v>
      </c>
      <c r="K106" s="1">
        <f t="shared" si="24"/>
        <v>31709.999999999996</v>
      </c>
      <c r="L106" s="1">
        <f t="shared" si="25"/>
        <v>35233.33333333333</v>
      </c>
      <c r="M106" s="1">
        <f t="shared" si="26"/>
        <v>38756.666666666664</v>
      </c>
      <c r="N106" s="1">
        <f t="shared" si="27"/>
        <v>42280</v>
      </c>
      <c r="O106" s="1">
        <f t="shared" si="28"/>
        <v>45803.33333333333</v>
      </c>
      <c r="P106" s="1">
        <f t="shared" si="29"/>
        <v>49326.666666666664</v>
      </c>
    </row>
    <row r="107" spans="1:16" ht="12">
      <c r="A107" s="1">
        <v>155</v>
      </c>
      <c r="B107" s="1">
        <f t="shared" si="15"/>
        <v>3560.1190476190477</v>
      </c>
      <c r="C107" s="1">
        <f t="shared" si="16"/>
        <v>3560.1190476190477</v>
      </c>
      <c r="D107" s="1">
        <f t="shared" si="17"/>
        <v>7120.238095238095</v>
      </c>
      <c r="E107" s="1">
        <f t="shared" si="18"/>
        <v>10680.357142857143</v>
      </c>
      <c r="F107" s="1">
        <f t="shared" si="19"/>
        <v>14240.47619047619</v>
      </c>
      <c r="G107" s="1">
        <f t="shared" si="20"/>
        <v>17800.595238095237</v>
      </c>
      <c r="H107" s="1">
        <f t="shared" si="21"/>
        <v>21360.714285714286</v>
      </c>
      <c r="I107" s="1">
        <f t="shared" si="22"/>
        <v>24920.833333333336</v>
      </c>
      <c r="J107" s="1">
        <f t="shared" si="23"/>
        <v>28480.95238095238</v>
      </c>
      <c r="K107" s="1">
        <f t="shared" si="24"/>
        <v>32041.071428571428</v>
      </c>
      <c r="L107" s="1">
        <f t="shared" si="25"/>
        <v>35601.19047619047</v>
      </c>
      <c r="M107" s="1">
        <f t="shared" si="26"/>
        <v>39161.30952380953</v>
      </c>
      <c r="N107" s="1">
        <f t="shared" si="27"/>
        <v>42721.42857142857</v>
      </c>
      <c r="O107" s="1">
        <f t="shared" si="28"/>
        <v>46281.54761904762</v>
      </c>
      <c r="P107" s="1">
        <f t="shared" si="29"/>
        <v>49841.66666666667</v>
      </c>
    </row>
    <row r="108" spans="1:16" ht="12">
      <c r="A108" s="1">
        <v>156</v>
      </c>
      <c r="B108" s="1">
        <f t="shared" si="15"/>
        <v>3597.142857142857</v>
      </c>
      <c r="C108" s="1">
        <f t="shared" si="16"/>
        <v>3597.142857142857</v>
      </c>
      <c r="D108" s="1">
        <f t="shared" si="17"/>
        <v>7194.285714285714</v>
      </c>
      <c r="E108" s="1">
        <f t="shared" si="18"/>
        <v>10791.42857142857</v>
      </c>
      <c r="F108" s="1">
        <f t="shared" si="19"/>
        <v>14388.571428571428</v>
      </c>
      <c r="G108" s="1">
        <f t="shared" si="20"/>
        <v>17985.714285714283</v>
      </c>
      <c r="H108" s="1">
        <f t="shared" si="21"/>
        <v>21582.85714285714</v>
      </c>
      <c r="I108" s="1">
        <f t="shared" si="22"/>
        <v>25180</v>
      </c>
      <c r="J108" s="1">
        <f t="shared" si="23"/>
        <v>28777.142857142855</v>
      </c>
      <c r="K108" s="1">
        <f t="shared" si="24"/>
        <v>32374.28571428571</v>
      </c>
      <c r="L108" s="1">
        <f t="shared" si="25"/>
        <v>35971.428571428565</v>
      </c>
      <c r="M108" s="1">
        <f t="shared" si="26"/>
        <v>39568.57142857143</v>
      </c>
      <c r="N108" s="1">
        <f t="shared" si="27"/>
        <v>43165.71428571428</v>
      </c>
      <c r="O108" s="1">
        <f t="shared" si="28"/>
        <v>46762.85714285714</v>
      </c>
      <c r="P108" s="1">
        <f t="shared" si="29"/>
        <v>50360</v>
      </c>
    </row>
    <row r="109" spans="1:16" ht="12">
      <c r="A109" s="1">
        <v>157</v>
      </c>
      <c r="B109" s="1">
        <f t="shared" si="15"/>
        <v>3634.404761904762</v>
      </c>
      <c r="C109" s="1">
        <f t="shared" si="16"/>
        <v>3634.404761904762</v>
      </c>
      <c r="D109" s="1">
        <f t="shared" si="17"/>
        <v>7268.809523809524</v>
      </c>
      <c r="E109" s="1">
        <f t="shared" si="18"/>
        <v>10903.214285714286</v>
      </c>
      <c r="F109" s="1">
        <f t="shared" si="19"/>
        <v>14537.619047619048</v>
      </c>
      <c r="G109" s="1">
        <f t="shared" si="20"/>
        <v>18172.02380952381</v>
      </c>
      <c r="H109" s="1">
        <f t="shared" si="21"/>
        <v>21806.428571428572</v>
      </c>
      <c r="I109" s="1">
        <f t="shared" si="22"/>
        <v>25440.833333333332</v>
      </c>
      <c r="J109" s="1">
        <f t="shared" si="23"/>
        <v>29075.238095238095</v>
      </c>
      <c r="K109" s="1">
        <f t="shared" si="24"/>
        <v>32709.64285714286</v>
      </c>
      <c r="L109" s="1">
        <f t="shared" si="25"/>
        <v>36344.04761904762</v>
      </c>
      <c r="M109" s="1">
        <f t="shared" si="26"/>
        <v>39978.45238095238</v>
      </c>
      <c r="N109" s="1">
        <f t="shared" si="27"/>
        <v>43612.857142857145</v>
      </c>
      <c r="O109" s="1">
        <f t="shared" si="28"/>
        <v>47247.26190476191</v>
      </c>
      <c r="P109" s="1">
        <f t="shared" si="29"/>
        <v>50881.666666666664</v>
      </c>
    </row>
    <row r="110" spans="1:16" ht="12">
      <c r="A110" s="1">
        <v>158</v>
      </c>
      <c r="B110" s="1">
        <f t="shared" si="15"/>
        <v>3671.904761904762</v>
      </c>
      <c r="C110" s="1">
        <f t="shared" si="16"/>
        <v>3671.904761904762</v>
      </c>
      <c r="D110" s="1">
        <f t="shared" si="17"/>
        <v>7343.809523809524</v>
      </c>
      <c r="E110" s="1">
        <f t="shared" si="18"/>
        <v>11015.714285714286</v>
      </c>
      <c r="F110" s="1">
        <f t="shared" si="19"/>
        <v>14687.619047619048</v>
      </c>
      <c r="G110" s="1">
        <f t="shared" si="20"/>
        <v>18359.52380952381</v>
      </c>
      <c r="H110" s="1">
        <f t="shared" si="21"/>
        <v>22031.428571428572</v>
      </c>
      <c r="I110" s="1">
        <f t="shared" si="22"/>
        <v>25703.333333333332</v>
      </c>
      <c r="J110" s="1">
        <f t="shared" si="23"/>
        <v>29375.238095238095</v>
      </c>
      <c r="K110" s="1">
        <f t="shared" si="24"/>
        <v>33047.142857142855</v>
      </c>
      <c r="L110" s="1">
        <f t="shared" si="25"/>
        <v>36719.04761904762</v>
      </c>
      <c r="M110" s="1">
        <f t="shared" si="26"/>
        <v>40390.95238095238</v>
      </c>
      <c r="N110" s="1">
        <f t="shared" si="27"/>
        <v>44062.857142857145</v>
      </c>
      <c r="O110" s="1">
        <f t="shared" si="28"/>
        <v>47734.76190476191</v>
      </c>
      <c r="P110" s="1">
        <f t="shared" si="29"/>
        <v>51406.666666666664</v>
      </c>
    </row>
    <row r="111" spans="1:16" ht="12">
      <c r="A111" s="1">
        <v>159</v>
      </c>
      <c r="B111" s="1">
        <f t="shared" si="15"/>
        <v>3709.642857142857</v>
      </c>
      <c r="C111" s="1">
        <f t="shared" si="16"/>
        <v>3709.642857142857</v>
      </c>
      <c r="D111" s="1">
        <f t="shared" si="17"/>
        <v>7419.285714285714</v>
      </c>
      <c r="E111" s="1">
        <f t="shared" si="18"/>
        <v>11128.92857142857</v>
      </c>
      <c r="F111" s="1">
        <f t="shared" si="19"/>
        <v>14838.571428571428</v>
      </c>
      <c r="G111" s="1">
        <f t="shared" si="20"/>
        <v>18548.214285714283</v>
      </c>
      <c r="H111" s="1">
        <f t="shared" si="21"/>
        <v>22257.85714285714</v>
      </c>
      <c r="I111" s="1">
        <f t="shared" si="22"/>
        <v>25967.5</v>
      </c>
      <c r="J111" s="1">
        <f t="shared" si="23"/>
        <v>29677.142857142855</v>
      </c>
      <c r="K111" s="1">
        <f t="shared" si="24"/>
        <v>33386.78571428571</v>
      </c>
      <c r="L111" s="1">
        <f t="shared" si="25"/>
        <v>37096.428571428565</v>
      </c>
      <c r="M111" s="1">
        <f t="shared" si="26"/>
        <v>40806.07142857143</v>
      </c>
      <c r="N111" s="1">
        <f t="shared" si="27"/>
        <v>44515.71428571428</v>
      </c>
      <c r="O111" s="1">
        <f t="shared" si="28"/>
        <v>48225.35714285714</v>
      </c>
      <c r="P111" s="1">
        <f t="shared" si="29"/>
        <v>51935</v>
      </c>
    </row>
    <row r="112" spans="1:16" ht="12">
      <c r="A112" s="1">
        <v>160</v>
      </c>
      <c r="B112" s="1">
        <f t="shared" si="15"/>
        <v>3747.6190476190477</v>
      </c>
      <c r="C112" s="1">
        <f t="shared" si="16"/>
        <v>3747.6190476190477</v>
      </c>
      <c r="D112" s="1">
        <f t="shared" si="17"/>
        <v>7495.238095238095</v>
      </c>
      <c r="E112" s="1">
        <f t="shared" si="18"/>
        <v>11242.857142857143</v>
      </c>
      <c r="F112" s="1">
        <f t="shared" si="19"/>
        <v>14990.47619047619</v>
      </c>
      <c r="G112" s="1">
        <f t="shared" si="20"/>
        <v>18738.095238095237</v>
      </c>
      <c r="H112" s="1">
        <f t="shared" si="21"/>
        <v>22485.714285714286</v>
      </c>
      <c r="I112" s="1">
        <f t="shared" si="22"/>
        <v>26233.333333333336</v>
      </c>
      <c r="J112" s="1">
        <f t="shared" si="23"/>
        <v>29980.95238095238</v>
      </c>
      <c r="K112" s="1">
        <f t="shared" si="24"/>
        <v>33728.57142857143</v>
      </c>
      <c r="L112" s="1">
        <f t="shared" si="25"/>
        <v>37476.19047619047</v>
      </c>
      <c r="M112" s="1">
        <f t="shared" si="26"/>
        <v>41223.80952380953</v>
      </c>
      <c r="N112" s="1">
        <f t="shared" si="27"/>
        <v>44971.42857142857</v>
      </c>
      <c r="O112" s="1">
        <f t="shared" si="28"/>
        <v>48719.04761904762</v>
      </c>
      <c r="P112" s="1">
        <f t="shared" si="29"/>
        <v>52466.66666666667</v>
      </c>
    </row>
    <row r="113" spans="1:16" ht="12">
      <c r="A113" s="1">
        <v>161</v>
      </c>
      <c r="B113" s="1">
        <f t="shared" si="15"/>
        <v>3785.833333333333</v>
      </c>
      <c r="C113" s="1">
        <f t="shared" si="16"/>
        <v>3785.833333333333</v>
      </c>
      <c r="D113" s="1">
        <f t="shared" si="17"/>
        <v>7571.666666666666</v>
      </c>
      <c r="E113" s="1">
        <f t="shared" si="18"/>
        <v>11357.5</v>
      </c>
      <c r="F113" s="1">
        <f t="shared" si="19"/>
        <v>15143.333333333332</v>
      </c>
      <c r="G113" s="1">
        <f t="shared" si="20"/>
        <v>18929.166666666664</v>
      </c>
      <c r="H113" s="1">
        <f t="shared" si="21"/>
        <v>22715</v>
      </c>
      <c r="I113" s="1">
        <f t="shared" si="22"/>
        <v>26500.833333333332</v>
      </c>
      <c r="J113" s="1">
        <f t="shared" si="23"/>
        <v>30286.666666666664</v>
      </c>
      <c r="K113" s="1">
        <f t="shared" si="24"/>
        <v>34072.5</v>
      </c>
      <c r="L113" s="1">
        <f t="shared" si="25"/>
        <v>37858.33333333333</v>
      </c>
      <c r="M113" s="1">
        <f t="shared" si="26"/>
        <v>41644.166666666664</v>
      </c>
      <c r="N113" s="1">
        <f t="shared" si="27"/>
        <v>45430</v>
      </c>
      <c r="O113" s="1">
        <f t="shared" si="28"/>
        <v>49215.83333333333</v>
      </c>
      <c r="P113" s="1">
        <f t="shared" si="29"/>
        <v>53001.666666666664</v>
      </c>
    </row>
    <row r="114" spans="1:16" ht="12">
      <c r="A114" s="1">
        <v>162</v>
      </c>
      <c r="B114" s="1">
        <f t="shared" si="15"/>
        <v>3824.285714285714</v>
      </c>
      <c r="C114" s="1">
        <f t="shared" si="16"/>
        <v>3824.285714285714</v>
      </c>
      <c r="D114" s="1">
        <f t="shared" si="17"/>
        <v>7648.571428571428</v>
      </c>
      <c r="E114" s="1">
        <f t="shared" si="18"/>
        <v>11472.857142857143</v>
      </c>
      <c r="F114" s="1">
        <f t="shared" si="19"/>
        <v>15297.142857142857</v>
      </c>
      <c r="G114" s="1">
        <f t="shared" si="20"/>
        <v>19121.428571428572</v>
      </c>
      <c r="H114" s="1">
        <f t="shared" si="21"/>
        <v>22945.714285714286</v>
      </c>
      <c r="I114" s="1">
        <f t="shared" si="22"/>
        <v>26770</v>
      </c>
      <c r="J114" s="1">
        <f t="shared" si="23"/>
        <v>30594.285714285714</v>
      </c>
      <c r="K114" s="1">
        <f t="shared" si="24"/>
        <v>34418.57142857143</v>
      </c>
      <c r="L114" s="1">
        <f t="shared" si="25"/>
        <v>38242.857142857145</v>
      </c>
      <c r="M114" s="1">
        <f t="shared" si="26"/>
        <v>42067.142857142855</v>
      </c>
      <c r="N114" s="1">
        <f t="shared" si="27"/>
        <v>45891.42857142857</v>
      </c>
      <c r="O114" s="1">
        <f t="shared" si="28"/>
        <v>49715.71428571428</v>
      </c>
      <c r="P114" s="1">
        <f t="shared" si="29"/>
        <v>53540</v>
      </c>
    </row>
    <row r="115" spans="1:16" ht="12">
      <c r="A115" s="1">
        <v>163</v>
      </c>
      <c r="B115" s="1">
        <f t="shared" si="15"/>
        <v>3862.9761904761904</v>
      </c>
      <c r="C115" s="1">
        <f t="shared" si="16"/>
        <v>3862.9761904761904</v>
      </c>
      <c r="D115" s="1">
        <f t="shared" si="17"/>
        <v>7725.952380952381</v>
      </c>
      <c r="E115" s="1">
        <f t="shared" si="18"/>
        <v>11588.92857142857</v>
      </c>
      <c r="F115" s="1">
        <f t="shared" si="19"/>
        <v>15451.904761904761</v>
      </c>
      <c r="G115" s="1">
        <f t="shared" si="20"/>
        <v>19314.88095238095</v>
      </c>
      <c r="H115" s="1">
        <f t="shared" si="21"/>
        <v>23177.85714285714</v>
      </c>
      <c r="I115" s="1">
        <f t="shared" si="22"/>
        <v>27040.833333333332</v>
      </c>
      <c r="J115" s="1">
        <f t="shared" si="23"/>
        <v>30903.809523809523</v>
      </c>
      <c r="K115" s="1">
        <f t="shared" si="24"/>
        <v>34766.78571428571</v>
      </c>
      <c r="L115" s="1">
        <f t="shared" si="25"/>
        <v>38629.7619047619</v>
      </c>
      <c r="M115" s="1">
        <f t="shared" si="26"/>
        <v>42492.73809523809</v>
      </c>
      <c r="N115" s="1">
        <f t="shared" si="27"/>
        <v>46355.71428571428</v>
      </c>
      <c r="O115" s="1">
        <f t="shared" si="28"/>
        <v>50218.69047619047</v>
      </c>
      <c r="P115" s="1">
        <f t="shared" si="29"/>
        <v>54081.666666666664</v>
      </c>
    </row>
    <row r="116" spans="1:16" ht="12">
      <c r="A116" s="1">
        <v>164</v>
      </c>
      <c r="B116" s="1">
        <f t="shared" si="15"/>
        <v>3901.904761904762</v>
      </c>
      <c r="C116" s="1">
        <f t="shared" si="16"/>
        <v>3901.904761904762</v>
      </c>
      <c r="D116" s="1">
        <f t="shared" si="17"/>
        <v>7803.809523809524</v>
      </c>
      <c r="E116" s="1">
        <f t="shared" si="18"/>
        <v>11705.714285714286</v>
      </c>
      <c r="F116" s="1">
        <f t="shared" si="19"/>
        <v>15607.619047619048</v>
      </c>
      <c r="G116" s="1">
        <f t="shared" si="20"/>
        <v>19509.52380952381</v>
      </c>
      <c r="H116" s="1">
        <f t="shared" si="21"/>
        <v>23411.428571428572</v>
      </c>
      <c r="I116" s="1">
        <f t="shared" si="22"/>
        <v>27313.333333333332</v>
      </c>
      <c r="J116" s="1">
        <f t="shared" si="23"/>
        <v>31215.238095238095</v>
      </c>
      <c r="K116" s="1">
        <f t="shared" si="24"/>
        <v>35117.142857142855</v>
      </c>
      <c r="L116" s="1">
        <f t="shared" si="25"/>
        <v>39019.04761904762</v>
      </c>
      <c r="M116" s="1">
        <f t="shared" si="26"/>
        <v>42920.95238095238</v>
      </c>
      <c r="N116" s="1">
        <f t="shared" si="27"/>
        <v>46822.857142857145</v>
      </c>
      <c r="O116" s="1">
        <f t="shared" si="28"/>
        <v>50724.76190476191</v>
      </c>
      <c r="P116" s="1">
        <f t="shared" si="29"/>
        <v>54626.666666666664</v>
      </c>
    </row>
    <row r="117" spans="1:16" ht="12">
      <c r="A117" s="1">
        <v>165</v>
      </c>
      <c r="B117" s="1">
        <f t="shared" si="15"/>
        <v>3941.0714285714284</v>
      </c>
      <c r="C117" s="1">
        <f t="shared" si="16"/>
        <v>3941.0714285714284</v>
      </c>
      <c r="D117" s="1">
        <f t="shared" si="17"/>
        <v>7882.142857142857</v>
      </c>
      <c r="E117" s="1">
        <f t="shared" si="18"/>
        <v>11823.214285714286</v>
      </c>
      <c r="F117" s="1">
        <f t="shared" si="19"/>
        <v>15764.285714285714</v>
      </c>
      <c r="G117" s="1">
        <f t="shared" si="20"/>
        <v>19705.35714285714</v>
      </c>
      <c r="H117" s="1">
        <f t="shared" si="21"/>
        <v>23646.428571428572</v>
      </c>
      <c r="I117" s="1">
        <f t="shared" si="22"/>
        <v>27587.5</v>
      </c>
      <c r="J117" s="1">
        <f t="shared" si="23"/>
        <v>31528.571428571428</v>
      </c>
      <c r="K117" s="1">
        <f t="shared" si="24"/>
        <v>35469.642857142855</v>
      </c>
      <c r="L117" s="1">
        <f t="shared" si="25"/>
        <v>39410.71428571428</v>
      </c>
      <c r="M117" s="1">
        <f t="shared" si="26"/>
        <v>43351.78571428571</v>
      </c>
      <c r="N117" s="1">
        <f t="shared" si="27"/>
        <v>47292.857142857145</v>
      </c>
      <c r="O117" s="1">
        <f t="shared" si="28"/>
        <v>51233.92857142857</v>
      </c>
      <c r="P117" s="1">
        <f t="shared" si="29"/>
        <v>55175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CrazyHong</cp:lastModifiedBy>
  <dcterms:created xsi:type="dcterms:W3CDTF">2011-12-12T10:57:31Z</dcterms:created>
  <dcterms:modified xsi:type="dcterms:W3CDTF">2017-02-08T14:10:46Z</dcterms:modified>
  <cp:category/>
  <cp:version/>
  <cp:contentType/>
  <cp:contentStatus/>
</cp:coreProperties>
</file>